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inr\Desktop\"/>
    </mc:Choice>
  </mc:AlternateContent>
  <workbookProtection lockStructure="1"/>
  <bookViews>
    <workbookView xWindow="240" yWindow="110" windowWidth="18780" windowHeight="11890"/>
  </bookViews>
  <sheets>
    <sheet name="Vorkalkulation" sheetId="1" r:id="rId1"/>
    <sheet name="Personalsätze" sheetId="2" r:id="rId2"/>
    <sheet name="Sacheinzelkosten" sheetId="3" r:id="rId3"/>
    <sheet name="Investitionen" sheetId="4" r:id="rId4"/>
  </sheets>
  <definedNames>
    <definedName name="bitte_auswählen">Vorkalkulation!$I$5:$I$6</definedName>
    <definedName name="_xlnm.Print_Titles" localSheetId="0">Vorkalkulation!$18:$19</definedName>
    <definedName name="Personaldurchschnittssätze">Personalsätze!$A$7:$A$49</definedName>
  </definedNames>
  <calcPr calcId="162913"/>
</workbook>
</file>

<file path=xl/calcChain.xml><?xml version="1.0" encoding="utf-8"?>
<calcChain xmlns="http://schemas.openxmlformats.org/spreadsheetml/2006/main">
  <c r="B65" i="3" l="1"/>
  <c r="B52" i="3"/>
  <c r="F84" i="1" s="1"/>
  <c r="B39" i="3"/>
  <c r="B26" i="3"/>
  <c r="F78" i="1"/>
  <c r="B13" i="3"/>
  <c r="F75" i="1" s="1"/>
  <c r="F93" i="1" s="1"/>
  <c r="B19" i="4"/>
  <c r="F97" i="1" s="1"/>
  <c r="F106" i="1" s="1"/>
  <c r="B36" i="4"/>
  <c r="F100" i="1" s="1"/>
  <c r="D66" i="1"/>
  <c r="F66" i="1" s="1"/>
  <c r="D65" i="1"/>
  <c r="F65" i="1" s="1"/>
  <c r="D61" i="1"/>
  <c r="F61" i="1" s="1"/>
  <c r="D60" i="1"/>
  <c r="F60" i="1" s="1"/>
  <c r="D56" i="1"/>
  <c r="F56" i="1" s="1"/>
  <c r="D55" i="1"/>
  <c r="F55" i="1" s="1"/>
  <c r="D30" i="1"/>
  <c r="F30" i="1" s="1"/>
  <c r="D29" i="1"/>
  <c r="F29" i="1" s="1"/>
  <c r="D25" i="1"/>
  <c r="F25" i="1" s="1"/>
  <c r="D24" i="1"/>
  <c r="F24" i="1" s="1"/>
  <c r="A58" i="2"/>
  <c r="C12" i="2" s="1"/>
  <c r="B111" i="1"/>
  <c r="D36" i="1"/>
  <c r="F36" i="1" s="1"/>
  <c r="D37" i="1"/>
  <c r="F37" i="1" s="1"/>
  <c r="D41" i="1"/>
  <c r="F41" i="1" s="1"/>
  <c r="D42" i="1"/>
  <c r="F42" i="1" s="1"/>
  <c r="D46" i="1"/>
  <c r="F46" i="1" s="1"/>
  <c r="D47" i="1"/>
  <c r="F47" i="1" s="1"/>
  <c r="F81" i="1"/>
  <c r="F87" i="1"/>
  <c r="F103" i="1"/>
  <c r="C17" i="2" l="1"/>
  <c r="C37" i="2"/>
  <c r="C14" i="2"/>
  <c r="C34" i="2"/>
  <c r="C11" i="2"/>
  <c r="C32" i="2"/>
  <c r="C8" i="2"/>
  <c r="C41" i="2"/>
  <c r="C38" i="2"/>
  <c r="C35" i="2"/>
  <c r="C31" i="2"/>
  <c r="C22" i="2"/>
  <c r="C42" i="2"/>
  <c r="C23" i="2"/>
  <c r="C43" i="2"/>
  <c r="C48" i="2"/>
  <c r="C21" i="2"/>
  <c r="C18" i="2"/>
  <c r="C19" i="2"/>
  <c r="C45" i="2"/>
  <c r="C13" i="2"/>
  <c r="C33" i="2"/>
  <c r="C10" i="2"/>
  <c r="C26" i="2"/>
  <c r="C46" i="2"/>
  <c r="C30" i="2"/>
  <c r="C47" i="2"/>
  <c r="C9" i="2"/>
  <c r="C29" i="2"/>
  <c r="C24" i="2"/>
  <c r="F69" i="1"/>
  <c r="F50" i="1"/>
  <c r="C27" i="2"/>
  <c r="C44" i="2"/>
  <c r="C20" i="2"/>
  <c r="C25" i="2"/>
  <c r="C49" i="2"/>
  <c r="C28" i="2"/>
  <c r="C15" i="2"/>
  <c r="C39" i="2"/>
  <c r="C40" i="2"/>
  <c r="C16" i="2"/>
  <c r="C36" i="2"/>
  <c r="F71" i="1" l="1"/>
  <c r="F111" i="1" s="1"/>
  <c r="F109" i="1" l="1"/>
  <c r="F113" i="1" s="1"/>
  <c r="F115" i="1" s="1"/>
  <c r="F117" i="1" s="1"/>
  <c r="F119" i="1" l="1"/>
  <c r="F121" i="1" s="1"/>
</calcChain>
</file>

<file path=xl/comments1.xml><?xml version="1.0" encoding="utf-8"?>
<comments xmlns="http://schemas.openxmlformats.org/spreadsheetml/2006/main">
  <authors>
    <author>eimero</author>
    <author>zieglerf</author>
  </authors>
  <commentList>
    <comment ref="B21" authorId="0" shapeId="0">
      <text>
        <r>
          <rPr>
            <b/>
            <sz val="9"/>
            <color indexed="81"/>
            <rFont val="Segoe UI"/>
            <charset val="1"/>
          </rPr>
          <t>KLR:</t>
        </r>
        <r>
          <rPr>
            <sz val="9"/>
            <color indexed="81"/>
            <rFont val="Segoe UI"/>
            <charset val="1"/>
          </rPr>
          <t xml:space="preserve">
Beschäftigungsgrad ist relevant, je nach dem wie der Mitarbeiter aus dem Projekt bezahlt wird [ex: 0,5 (50%), 0,75 (75%), 100% (1)]. </t>
        </r>
      </text>
    </comment>
    <comment ref="E24" authorId="1" shapeId="0">
      <text>
        <r>
          <rPr>
            <b/>
            <sz val="8"/>
            <color indexed="81"/>
            <rFont val="Tahoma"/>
            <family val="2"/>
          </rPr>
          <t>KLR:</t>
        </r>
        <r>
          <rPr>
            <sz val="8"/>
            <color indexed="81"/>
            <rFont val="Tahoma"/>
            <family val="2"/>
          </rPr>
          <t xml:space="preserve">
bitte in Monaten angeben.</t>
        </r>
      </text>
    </comment>
    <comment ref="E29" authorId="1" shapeId="0">
      <text>
        <r>
          <rPr>
            <b/>
            <sz val="8"/>
            <color indexed="81"/>
            <rFont val="Tahoma"/>
            <family val="2"/>
          </rPr>
          <t>KLR:</t>
        </r>
        <r>
          <rPr>
            <sz val="8"/>
            <color indexed="81"/>
            <rFont val="Tahoma"/>
            <family val="2"/>
          </rPr>
          <t xml:space="preserve">
bitte in Monaten angeben.</t>
        </r>
      </text>
    </comment>
    <comment ref="B33" authorId="0" shapeId="0">
      <text>
        <r>
          <rPr>
            <b/>
            <sz val="9"/>
            <color indexed="81"/>
            <rFont val="Segoe UI"/>
            <charset val="1"/>
          </rPr>
          <t>KLR:</t>
        </r>
        <r>
          <rPr>
            <sz val="9"/>
            <color indexed="81"/>
            <rFont val="Segoe UI"/>
            <charset val="1"/>
          </rPr>
          <t xml:space="preserve">
Beschäftigungsgrad ist irrelevant; es geht hier darum, welche Hilfskräfte (Art und Anzahl) eingesetzt werden. 
</t>
        </r>
      </text>
    </comment>
    <comment ref="E36" authorId="1" shapeId="0">
      <text>
        <r>
          <rPr>
            <b/>
            <sz val="8"/>
            <color indexed="81"/>
            <rFont val="Tahoma"/>
            <family val="2"/>
          </rPr>
          <t>KLR:</t>
        </r>
        <r>
          <rPr>
            <sz val="8"/>
            <color indexed="81"/>
            <rFont val="Tahoma"/>
            <family val="2"/>
          </rPr>
          <t xml:space="preserve">
bitte in Stunden angeben.</t>
        </r>
      </text>
    </comment>
    <comment ref="E41" authorId="1" shapeId="0">
      <text>
        <r>
          <rPr>
            <b/>
            <sz val="8"/>
            <color indexed="81"/>
            <rFont val="Tahoma"/>
            <family val="2"/>
          </rPr>
          <t>KLR:</t>
        </r>
        <r>
          <rPr>
            <sz val="8"/>
            <color indexed="81"/>
            <rFont val="Tahoma"/>
            <family val="2"/>
          </rPr>
          <t xml:space="preserve">
bitte in Stunden angeben.</t>
        </r>
      </text>
    </comment>
    <comment ref="E46" authorId="1" shapeId="0">
      <text>
        <r>
          <rPr>
            <b/>
            <sz val="8"/>
            <color indexed="81"/>
            <rFont val="Tahoma"/>
            <family val="2"/>
          </rPr>
          <t>KLR:</t>
        </r>
        <r>
          <rPr>
            <sz val="8"/>
            <color indexed="81"/>
            <rFont val="Tahoma"/>
            <family val="2"/>
          </rPr>
          <t xml:space="preserve">
bitte in Stunden angeben.</t>
        </r>
      </text>
    </comment>
    <comment ref="B52" authorId="0" shapeId="0">
      <text>
        <r>
          <rPr>
            <b/>
            <sz val="9"/>
            <color indexed="81"/>
            <rFont val="Segoe UI"/>
            <charset val="1"/>
          </rPr>
          <t>KLR:</t>
        </r>
        <r>
          <rPr>
            <sz val="9"/>
            <color indexed="81"/>
            <rFont val="Segoe UI"/>
            <charset val="1"/>
          </rPr>
          <t xml:space="preserve">
Beschäftigungsgrad ist irrelevant; es geht hier darum, wer für das Projekt arbeitet (ex: 1 Prof., 2 wiss. Mitarbeiter, etc) 
</t>
        </r>
      </text>
    </comment>
    <comment ref="E55" authorId="1" shapeId="0">
      <text>
        <r>
          <rPr>
            <b/>
            <sz val="8"/>
            <color indexed="81"/>
            <rFont val="Tahoma"/>
            <family val="2"/>
          </rPr>
          <t>KLR:</t>
        </r>
        <r>
          <rPr>
            <sz val="8"/>
            <color indexed="81"/>
            <rFont val="Tahoma"/>
            <family val="2"/>
          </rPr>
          <t xml:space="preserve">
bitte in Tagen angeben.
1 Tag=8 Stunden, 0,5 Tag=4 Stunden, 0,25 Tag= 2 Stunden</t>
        </r>
      </text>
    </comment>
    <comment ref="E60" authorId="1" shapeId="0">
      <text>
        <r>
          <rPr>
            <b/>
            <sz val="8"/>
            <color indexed="81"/>
            <rFont val="Tahoma"/>
            <family val="2"/>
          </rPr>
          <t>KLR:</t>
        </r>
        <r>
          <rPr>
            <sz val="8"/>
            <color indexed="81"/>
            <rFont val="Tahoma"/>
            <family val="2"/>
          </rPr>
          <t xml:space="preserve">
bitte in Tagen angeben.
1 Tag=8 Stunden, 0,5 Tag=4 Stunden, 0,25 Tag= 2 Stunden</t>
        </r>
      </text>
    </comment>
    <comment ref="E65" authorId="1" shapeId="0">
      <text>
        <r>
          <rPr>
            <b/>
            <sz val="8"/>
            <color indexed="81"/>
            <rFont val="Tahoma"/>
            <family val="2"/>
          </rPr>
          <t>KLR:</t>
        </r>
        <r>
          <rPr>
            <sz val="8"/>
            <color indexed="81"/>
            <rFont val="Tahoma"/>
            <family val="2"/>
          </rPr>
          <t xml:space="preserve">
bitte in Tagen angeben.
1 Tag=8 Stunden, 0,5 Tag=4 Stunden, 0,25 Tag= 2 Stunden</t>
        </r>
      </text>
    </comment>
    <comment ref="F90" authorId="1" shapeId="0">
      <text>
        <r>
          <rPr>
            <b/>
            <sz val="8"/>
            <color indexed="81"/>
            <rFont val="Tahoma"/>
            <family val="2"/>
          </rPr>
          <t>KLR:</t>
        </r>
        <r>
          <rPr>
            <sz val="8"/>
            <color indexed="81"/>
            <rFont val="Tahoma"/>
            <family val="2"/>
          </rPr>
          <t xml:space="preserve">
nur, wenn keine detaillierte Angabe möglich</t>
        </r>
      </text>
    </comment>
  </commentList>
</comments>
</file>

<file path=xl/sharedStrings.xml><?xml version="1.0" encoding="utf-8"?>
<sst xmlns="http://schemas.openxmlformats.org/spreadsheetml/2006/main" count="199" uniqueCount="143">
  <si>
    <t xml:space="preserve">Projektbezeichnung </t>
  </si>
  <si>
    <t>von</t>
  </si>
  <si>
    <t>bis</t>
  </si>
  <si>
    <t>Projektlaufzeit</t>
  </si>
  <si>
    <t>Projektlaufzeit in Monaten</t>
  </si>
  <si>
    <t>Schema zur Vollkostenberechnung</t>
  </si>
  <si>
    <t>Kalkulation der einzelnen Positionen</t>
  </si>
  <si>
    <t>Personalkosten (projektfinanziert)</t>
  </si>
  <si>
    <t>Entgelt-
gruppe</t>
  </si>
  <si>
    <t>Professoren</t>
  </si>
  <si>
    <t xml:space="preserve">- </t>
  </si>
  <si>
    <t>wissenschaftliches Personal</t>
  </si>
  <si>
    <t>technisch-administratives Personal</t>
  </si>
  <si>
    <t>-</t>
  </si>
  <si>
    <t>studentische Hilfskräfte</t>
  </si>
  <si>
    <t>./.</t>
  </si>
  <si>
    <r>
      <t>S</t>
    </r>
    <r>
      <rPr>
        <b/>
        <i/>
        <sz val="11"/>
        <rFont val="Arial"/>
        <family val="2"/>
      </rPr>
      <t xml:space="preserve"> der direkten Personalkosten (projektfinanziert)</t>
    </r>
  </si>
  <si>
    <t>Personalkosten (landesfinanziert)</t>
  </si>
  <si>
    <r>
      <t>S</t>
    </r>
    <r>
      <rPr>
        <b/>
        <i/>
        <sz val="11"/>
        <rFont val="Arial"/>
        <family val="2"/>
      </rPr>
      <t xml:space="preserve"> der direkten Personalkosten (landesfinanziert)</t>
    </r>
  </si>
  <si>
    <t>Sacheinzelkosten (projektfinanziert)</t>
  </si>
  <si>
    <t>Geschäftsbedarf</t>
  </si>
  <si>
    <t>Dienstleistungen</t>
  </si>
  <si>
    <t>Reisekosten</t>
  </si>
  <si>
    <t>Sonstige Ausgaben</t>
  </si>
  <si>
    <r>
      <t>S</t>
    </r>
    <r>
      <rPr>
        <i/>
        <sz val="10"/>
        <rFont val="Arial"/>
        <family val="2"/>
      </rPr>
      <t xml:space="preserve"> </t>
    </r>
    <r>
      <rPr>
        <b/>
        <i/>
        <sz val="11"/>
        <rFont val="Arial"/>
        <family val="2"/>
      </rPr>
      <t>der Sacheinzelkosten (projektfinanziert)</t>
    </r>
  </si>
  <si>
    <t>Anschaffungs-
kosten (netto)</t>
  </si>
  <si>
    <r>
      <t xml:space="preserve">Mindestangebotspreis </t>
    </r>
    <r>
      <rPr>
        <b/>
        <sz val="10"/>
        <rFont val="Arial"/>
        <family val="2"/>
      </rPr>
      <t>(Nettopreis + Ust)</t>
    </r>
  </si>
  <si>
    <t>Durchschnittstarife je Entgeltgruppe:</t>
  </si>
  <si>
    <t>Personaldurchschnittssätze</t>
  </si>
  <si>
    <t>pro Monat</t>
  </si>
  <si>
    <t>E2</t>
  </si>
  <si>
    <t>E3</t>
  </si>
  <si>
    <t>E4</t>
  </si>
  <si>
    <t>E5</t>
  </si>
  <si>
    <t>E6</t>
  </si>
  <si>
    <t>E7</t>
  </si>
  <si>
    <t>E8</t>
  </si>
  <si>
    <t>E10</t>
  </si>
  <si>
    <t>E11</t>
  </si>
  <si>
    <t>E12</t>
  </si>
  <si>
    <t>E13</t>
  </si>
  <si>
    <t>E13UE</t>
  </si>
  <si>
    <t>E14</t>
  </si>
  <si>
    <t>E15</t>
  </si>
  <si>
    <t>Sektion</t>
  </si>
  <si>
    <t>Wiss. Hilfskraft</t>
  </si>
  <si>
    <t>Stud. Hilfskraft</t>
  </si>
  <si>
    <t>pro Stunde</t>
  </si>
  <si>
    <t>Beschäftigungs-
dauer (Tage)</t>
  </si>
  <si>
    <t>wissenschaftliche Hilfskraft</t>
  </si>
  <si>
    <t>Bachelor Hilfskraft</t>
  </si>
  <si>
    <t>Materialaufwand</t>
  </si>
  <si>
    <t>Investitionen</t>
  </si>
  <si>
    <r>
      <t>S</t>
    </r>
    <r>
      <rPr>
        <i/>
        <sz val="10"/>
        <rFont val="Arial"/>
        <family val="2"/>
      </rPr>
      <t xml:space="preserve"> </t>
    </r>
    <r>
      <rPr>
        <b/>
        <i/>
        <sz val="11"/>
        <rFont val="Arial"/>
        <family val="2"/>
      </rPr>
      <t>der Investitionen</t>
    </r>
  </si>
  <si>
    <t>Summe Materialaufwand</t>
  </si>
  <si>
    <r>
      <t xml:space="preserve">Material </t>
    </r>
    <r>
      <rPr>
        <b/>
        <i/>
        <sz val="9"/>
        <color indexed="8"/>
        <rFont val="Arial"/>
        <family val="2"/>
      </rPr>
      <t>(Roh-, Hilfs- u. Betriebsstoffe)</t>
    </r>
  </si>
  <si>
    <r>
      <t xml:space="preserve">Geschäftsbedarf </t>
    </r>
    <r>
      <rPr>
        <b/>
        <i/>
        <sz val="9"/>
        <color indexed="8"/>
        <rFont val="Arial"/>
        <family val="2"/>
      </rPr>
      <t>(Büromaterial etc.)</t>
    </r>
  </si>
  <si>
    <t>Summe Kosten für Dienstleistungen</t>
  </si>
  <si>
    <t>Summe Kosten für Geschäftsbedarf</t>
  </si>
  <si>
    <t>Summe Reisekosten</t>
  </si>
  <si>
    <t>Ausgabe</t>
  </si>
  <si>
    <t>Reise</t>
  </si>
  <si>
    <r>
      <t xml:space="preserve">Dienstleistung </t>
    </r>
    <r>
      <rPr>
        <b/>
        <i/>
        <sz val="9"/>
        <color indexed="8"/>
        <rFont val="Arial"/>
        <family val="2"/>
      </rPr>
      <t>(Werkverträge etc.)</t>
    </r>
  </si>
  <si>
    <t>Summe Sonstige Ausgaben</t>
  </si>
  <si>
    <t>Kosten für Hilfskräfte</t>
  </si>
  <si>
    <t>Hilfskräfte</t>
  </si>
  <si>
    <t>Investition</t>
  </si>
  <si>
    <t>Summe Investitionen (GWG)</t>
  </si>
  <si>
    <t>bitte auswählen</t>
  </si>
  <si>
    <t>GK-ZS</t>
  </si>
  <si>
    <t>Kosten
(netto)</t>
  </si>
  <si>
    <t>Gesamtkosten</t>
  </si>
  <si>
    <t>Gesamtkosten (netto)</t>
  </si>
  <si>
    <t>Kostenstelle</t>
  </si>
  <si>
    <t>Projektverantwortlicher</t>
  </si>
  <si>
    <r>
      <t>S</t>
    </r>
    <r>
      <rPr>
        <b/>
        <i/>
        <sz val="11"/>
        <rFont val="Arial"/>
        <family val="2"/>
      </rPr>
      <t xml:space="preserve"> der Personalkosten</t>
    </r>
  </si>
  <si>
    <r>
      <t>externe Projektnummer/Vertrags-Nr.</t>
    </r>
    <r>
      <rPr>
        <b/>
        <sz val="8"/>
        <rFont val="Arial"/>
        <family val="2"/>
      </rPr>
      <t xml:space="preserve"> (sofen vorhanden)</t>
    </r>
  </si>
  <si>
    <t>Schema zur Preiskalkulation von Auftragsforschungs-, Dienstleistungs- und Weiterbildungsprojekten</t>
  </si>
  <si>
    <t>Auftraggeber</t>
  </si>
  <si>
    <t>Stellenanzahl
(VZÄ)</t>
  </si>
  <si>
    <t>Bachelor-Hilfskräfte (mit BA-Abschluss)</t>
  </si>
  <si>
    <t>Personaldurch-schnittssätze
(pro Tag)</t>
  </si>
  <si>
    <r>
      <t xml:space="preserve">Summe Sacheinzelkosten </t>
    </r>
    <r>
      <rPr>
        <b/>
        <u/>
        <sz val="10"/>
        <color indexed="8"/>
        <rFont val="Arial"/>
        <family val="2"/>
      </rPr>
      <t>pauschal</t>
    </r>
  </si>
  <si>
    <t>+ Gemeinkostenzuschlag</t>
  </si>
  <si>
    <t>möglicher Fehlbetrag aus Investitionen</t>
  </si>
  <si>
    <t>Geplante Erlöse</t>
  </si>
  <si>
    <r>
      <t xml:space="preserve">Herstellkosten </t>
    </r>
    <r>
      <rPr>
        <b/>
        <sz val="10"/>
        <rFont val="Arial"/>
        <family val="2"/>
      </rPr>
      <t>(∑ Projektkosten)</t>
    </r>
  </si>
  <si>
    <r>
      <t xml:space="preserve">Selbstkosten </t>
    </r>
    <r>
      <rPr>
        <b/>
        <sz val="10"/>
        <rFont val="Arial"/>
        <family val="2"/>
      </rPr>
      <t>(Herstellkosten + Gemeinkosten)</t>
    </r>
  </si>
  <si>
    <t>+ Gewinnzuschlag (mind. 3%)</t>
  </si>
  <si>
    <t>Sozial- und Geisteswissenschaften</t>
  </si>
  <si>
    <t>Natur- und Lebenswissenschaften</t>
  </si>
  <si>
    <r>
      <t xml:space="preserve">Zeitraum  </t>
    </r>
    <r>
      <rPr>
        <b/>
        <sz val="11"/>
        <rFont val="Calibri"/>
        <family val="2"/>
      </rPr>
      <t>→</t>
    </r>
  </si>
  <si>
    <r>
      <rPr>
        <b/>
        <sz val="11"/>
        <rFont val="Calibri"/>
        <family val="2"/>
      </rPr>
      <t>↓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Entgeltgruppe</t>
    </r>
  </si>
  <si>
    <r>
      <rPr>
        <b/>
        <sz val="11"/>
        <rFont val="Calibri"/>
        <family val="2"/>
      </rPr>
      <t>↓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Art der Hilfskraft</t>
    </r>
  </si>
  <si>
    <t>Monate pro Jahr</t>
  </si>
  <si>
    <t>Arbeitstage je Monat</t>
  </si>
  <si>
    <t>Berechnung der Arbeitstage (AT) je Monat</t>
  </si>
  <si>
    <r>
      <t xml:space="preserve">S </t>
    </r>
    <r>
      <rPr>
        <b/>
        <sz val="12"/>
        <rFont val="Arial"/>
        <family val="2"/>
      </rPr>
      <t xml:space="preserve">Nettopreis </t>
    </r>
    <r>
      <rPr>
        <b/>
        <sz val="10"/>
        <rFont val="Arial"/>
        <family val="2"/>
      </rPr>
      <t>(Selbstkosten + Gewinnzuschlag)</t>
    </r>
  </si>
  <si>
    <t>W2 Angestellter, mit W-Zulage</t>
  </si>
  <si>
    <t>W3 Angestellter, mit W-Zulage</t>
  </si>
  <si>
    <t>W2 Angestellter, ohne W-Zulage</t>
  </si>
  <si>
    <t>W2 Beamter, mit W-Zulage</t>
  </si>
  <si>
    <t>W3 Beamter, mit W-Zulage</t>
  </si>
  <si>
    <t>W2 Beamter, ohne W-Zulage</t>
  </si>
  <si>
    <t>W3 Beamter, ohne W-Zulage</t>
  </si>
  <si>
    <t>W3 Angestellter, ohne W-Zulage</t>
  </si>
  <si>
    <t>A6</t>
  </si>
  <si>
    <t xml:space="preserve"> </t>
  </si>
  <si>
    <t>pro Tag
(1 Monat=16,59 AT)</t>
  </si>
  <si>
    <t>Inv. von 250 € bis 800 € (GWG)</t>
  </si>
  <si>
    <t>Inv. &gt; 800 €</t>
  </si>
  <si>
    <t>Summe Investitionen &gt; 800 €</t>
  </si>
  <si>
    <t>Stellenanzahl
(Köpfe)</t>
  </si>
  <si>
    <t>Beschäftigungs-
dauer (Monate)</t>
  </si>
  <si>
    <t>Beschäftigungs-
dauer (Stunden)</t>
  </si>
  <si>
    <t>Personalkosten (projektfinanziert) 
Hilfskräfte</t>
  </si>
  <si>
    <t>Personaldurch-schnittssätze
(pro Monat)</t>
  </si>
  <si>
    <t>Personaldurch-schnittssätze
(pro Stunde)</t>
  </si>
  <si>
    <t>von 250 bis 800 € netto (GWG)</t>
  </si>
  <si>
    <t>&gt; 800 € netto</t>
  </si>
  <si>
    <t>W1 Angestellter, mit W-Zulage</t>
  </si>
  <si>
    <t>W1 Angestellter, ohne W-Zulage</t>
  </si>
  <si>
    <t>W1 Beamter, mit W-Zulage</t>
  </si>
  <si>
    <t>W1 Beamter, ohne W-Zulage</t>
  </si>
  <si>
    <t>E9A</t>
  </si>
  <si>
    <t>E9B</t>
  </si>
  <si>
    <t>USt</t>
  </si>
  <si>
    <t xml:space="preserve">+ gesetzliche Umsatzsteuer </t>
  </si>
  <si>
    <t>vom Bund ermittelte Soll-Jahresarbeitstage gem. Staatsanzeiger 21/2023 S. 690</t>
  </si>
  <si>
    <t>C3</t>
  </si>
  <si>
    <t>C4</t>
  </si>
  <si>
    <t>A7</t>
  </si>
  <si>
    <t>A8</t>
  </si>
  <si>
    <t>A9 GD</t>
  </si>
  <si>
    <t>A9 MD</t>
  </si>
  <si>
    <t>A10</t>
  </si>
  <si>
    <t>A11</t>
  </si>
  <si>
    <t>A12</t>
  </si>
  <si>
    <t>A13 GD</t>
  </si>
  <si>
    <t>A13 HD</t>
  </si>
  <si>
    <t>A14</t>
  </si>
  <si>
    <t>A15</t>
  </si>
  <si>
    <t>--- 2024 ---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</si>
</sst>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36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1"/>
      <name val="Symbol"/>
      <family val="1"/>
      <charset val="2"/>
    </font>
    <font>
      <b/>
      <i/>
      <sz val="11"/>
      <name val="Arial"/>
      <family val="2"/>
    </font>
    <font>
      <sz val="10"/>
      <name val="Symbol"/>
      <family val="1"/>
      <charset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name val="Comic Sans MS"/>
      <family val="4"/>
    </font>
    <font>
      <b/>
      <sz val="12"/>
      <name val="SymbolPS"/>
      <family val="1"/>
      <charset val="2"/>
    </font>
    <font>
      <b/>
      <sz val="10"/>
      <name val="SymbolPS"/>
      <family val="1"/>
      <charset val="2"/>
    </font>
    <font>
      <sz val="8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b/>
      <i/>
      <sz val="9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b/>
      <u/>
      <sz val="10"/>
      <color indexed="8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1"/>
      <name val="Calibri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u/>
      <sz val="16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9" fillId="0" borderId="0"/>
  </cellStyleXfs>
  <cellXfs count="204">
    <xf numFmtId="0" fontId="0" fillId="0" borderId="0" xfId="0"/>
    <xf numFmtId="0" fontId="3" fillId="0" borderId="0" xfId="0" applyFont="1"/>
    <xf numFmtId="0" fontId="4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4" fillId="0" borderId="4" xfId="0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14" fontId="6" fillId="0" borderId="0" xfId="0" applyNumberFormat="1" applyFont="1" applyBorder="1" applyAlignment="1">
      <alignment horizontal="center"/>
    </xf>
    <xf numFmtId="2" fontId="5" fillId="0" borderId="5" xfId="0" applyNumberFormat="1" applyFont="1" applyBorder="1"/>
    <xf numFmtId="14" fontId="6" fillId="0" borderId="0" xfId="0" applyNumberFormat="1" applyFont="1" applyBorder="1"/>
    <xf numFmtId="0" fontId="4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Fill="1" applyBorder="1"/>
    <xf numFmtId="9" fontId="0" fillId="0" borderId="0" xfId="0" applyNumberFormat="1"/>
    <xf numFmtId="0" fontId="13" fillId="2" borderId="13" xfId="0" applyFont="1" applyFill="1" applyBorder="1"/>
    <xf numFmtId="0" fontId="4" fillId="0" borderId="0" xfId="0" applyFont="1" applyBorder="1"/>
    <xf numFmtId="0" fontId="4" fillId="0" borderId="0" xfId="0" applyFont="1"/>
    <xf numFmtId="0" fontId="4" fillId="0" borderId="14" xfId="0" quotePrefix="1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15" xfId="0" applyBorder="1"/>
    <xf numFmtId="0" fontId="0" fillId="0" borderId="16" xfId="0" applyBorder="1"/>
    <xf numFmtId="4" fontId="0" fillId="0" borderId="0" xfId="0" applyNumberFormat="1" applyBorder="1"/>
    <xf numFmtId="0" fontId="0" fillId="0" borderId="4" xfId="0" applyFill="1" applyBorder="1"/>
    <xf numFmtId="0" fontId="0" fillId="0" borderId="6" xfId="0" applyBorder="1"/>
    <xf numFmtId="0" fontId="0" fillId="0" borderId="17" xfId="0" applyBorder="1" applyAlignment="1">
      <alignment wrapText="1"/>
    </xf>
    <xf numFmtId="0" fontId="0" fillId="0" borderId="18" xfId="0" applyBorder="1"/>
    <xf numFmtId="0" fontId="3" fillId="3" borderId="18" xfId="0" applyFont="1" applyFill="1" applyBorder="1"/>
    <xf numFmtId="0" fontId="0" fillId="4" borderId="11" xfId="0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3" fillId="4" borderId="18" xfId="0" applyFont="1" applyFill="1" applyBorder="1"/>
    <xf numFmtId="0" fontId="3" fillId="5" borderId="18" xfId="0" applyFont="1" applyFill="1" applyBorder="1"/>
    <xf numFmtId="0" fontId="0" fillId="3" borderId="19" xfId="0" applyFill="1" applyBorder="1" applyAlignment="1">
      <alignment horizontal="center" vertical="center" wrapText="1"/>
    </xf>
    <xf numFmtId="0" fontId="3" fillId="6" borderId="18" xfId="0" applyFont="1" applyFill="1" applyBorder="1"/>
    <xf numFmtId="0" fontId="12" fillId="0" borderId="20" xfId="0" applyFont="1" applyBorder="1"/>
    <xf numFmtId="0" fontId="5" fillId="0" borderId="15" xfId="0" quotePrefix="1" applyFont="1" applyBorder="1"/>
    <xf numFmtId="0" fontId="5" fillId="0" borderId="21" xfId="0" quotePrefix="1" applyFont="1" applyBorder="1"/>
    <xf numFmtId="0" fontId="14" fillId="0" borderId="15" xfId="0" applyFont="1" applyBorder="1"/>
    <xf numFmtId="0" fontId="0" fillId="0" borderId="15" xfId="0" quotePrefix="1" applyBorder="1"/>
    <xf numFmtId="0" fontId="4" fillId="0" borderId="21" xfId="0" applyFont="1" applyBorder="1" applyAlignment="1">
      <alignment vertical="center" wrapText="1"/>
    </xf>
    <xf numFmtId="0" fontId="16" fillId="3" borderId="22" xfId="0" applyFont="1" applyFill="1" applyBorder="1" applyAlignment="1">
      <alignment vertical="center"/>
    </xf>
    <xf numFmtId="0" fontId="4" fillId="0" borderId="15" xfId="0" applyFont="1" applyBorder="1"/>
    <xf numFmtId="0" fontId="0" fillId="0" borderId="22" xfId="0" applyBorder="1"/>
    <xf numFmtId="0" fontId="7" fillId="3" borderId="21" xfId="0" applyFont="1" applyFill="1" applyBorder="1"/>
    <xf numFmtId="0" fontId="9" fillId="0" borderId="22" xfId="0" applyFont="1" applyBorder="1"/>
    <xf numFmtId="0" fontId="2" fillId="4" borderId="22" xfId="0" applyFont="1" applyFill="1" applyBorder="1" applyAlignment="1">
      <alignment vertical="center"/>
    </xf>
    <xf numFmtId="0" fontId="7" fillId="4" borderId="21" xfId="0" applyFont="1" applyFill="1" applyBorder="1"/>
    <xf numFmtId="0" fontId="9" fillId="0" borderId="15" xfId="0" applyFont="1" applyBorder="1"/>
    <xf numFmtId="0" fontId="2" fillId="5" borderId="21" xfId="0" applyFont="1" applyFill="1" applyBorder="1" applyAlignment="1">
      <alignment vertical="center"/>
    </xf>
    <xf numFmtId="0" fontId="7" fillId="5" borderId="21" xfId="0" applyFont="1" applyFill="1" applyBorder="1"/>
    <xf numFmtId="0" fontId="2" fillId="6" borderId="21" xfId="0" applyFont="1" applyFill="1" applyBorder="1" applyAlignment="1">
      <alignment vertical="center"/>
    </xf>
    <xf numFmtId="0" fontId="11" fillId="0" borderId="15" xfId="0" applyFont="1" applyBorder="1"/>
    <xf numFmtId="0" fontId="7" fillId="6" borderId="21" xfId="0" applyFont="1" applyFill="1" applyBorder="1"/>
    <xf numFmtId="0" fontId="2" fillId="7" borderId="23" xfId="0" applyFont="1" applyFill="1" applyBorder="1"/>
    <xf numFmtId="0" fontId="5" fillId="3" borderId="24" xfId="0" applyFon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3" fillId="3" borderId="28" xfId="0" applyFont="1" applyFill="1" applyBorder="1"/>
    <xf numFmtId="0" fontId="3" fillId="3" borderId="29" xfId="0" applyFont="1" applyFill="1" applyBorder="1"/>
    <xf numFmtId="0" fontId="0" fillId="0" borderId="30" xfId="0" applyBorder="1"/>
    <xf numFmtId="0" fontId="0" fillId="4" borderId="31" xfId="0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3" fillId="4" borderId="28" xfId="0" applyFont="1" applyFill="1" applyBorder="1"/>
    <xf numFmtId="0" fontId="3" fillId="4" borderId="29" xfId="0" applyFont="1" applyFill="1" applyBorder="1"/>
    <xf numFmtId="0" fontId="3" fillId="5" borderId="28" xfId="0" applyFont="1" applyFill="1" applyBorder="1"/>
    <xf numFmtId="0" fontId="3" fillId="5" borderId="29" xfId="0" applyFont="1" applyFill="1" applyBorder="1"/>
    <xf numFmtId="0" fontId="5" fillId="0" borderId="5" xfId="0" applyFont="1" applyBorder="1" applyAlignment="1">
      <alignment wrapText="1"/>
    </xf>
    <xf numFmtId="0" fontId="5" fillId="0" borderId="30" xfId="0" applyFont="1" applyBorder="1" applyAlignment="1">
      <alignment wrapText="1"/>
    </xf>
    <xf numFmtId="0" fontId="3" fillId="6" borderId="28" xfId="0" applyFont="1" applyFill="1" applyBorder="1"/>
    <xf numFmtId="0" fontId="3" fillId="6" borderId="29" xfId="0" applyFont="1" applyFill="1" applyBorder="1"/>
    <xf numFmtId="0" fontId="0" fillId="0" borderId="5" xfId="0" applyFill="1" applyBorder="1"/>
    <xf numFmtId="0" fontId="4" fillId="0" borderId="5" xfId="0" applyFont="1" applyBorder="1"/>
    <xf numFmtId="0" fontId="2" fillId="7" borderId="13" xfId="0" applyFont="1" applyFill="1" applyBorder="1"/>
    <xf numFmtId="0" fontId="30" fillId="0" borderId="11" xfId="0" applyFont="1" applyBorder="1" applyAlignment="1">
      <alignment horizontal="center"/>
    </xf>
    <xf numFmtId="0" fontId="30" fillId="6" borderId="19" xfId="0" applyFont="1" applyFill="1" applyBorder="1"/>
    <xf numFmtId="0" fontId="30" fillId="0" borderId="11" xfId="0" applyFont="1" applyBorder="1" applyAlignment="1">
      <alignment horizontal="center" wrapText="1"/>
    </xf>
    <xf numFmtId="0" fontId="30" fillId="5" borderId="19" xfId="0" applyFont="1" applyFill="1" applyBorder="1"/>
    <xf numFmtId="0" fontId="0" fillId="7" borderId="32" xfId="0" applyFill="1" applyBorder="1"/>
    <xf numFmtId="0" fontId="0" fillId="7" borderId="33" xfId="0" applyFill="1" applyBorder="1"/>
    <xf numFmtId="0" fontId="0" fillId="7" borderId="34" xfId="0" applyFill="1" applyBorder="1"/>
    <xf numFmtId="0" fontId="4" fillId="7" borderId="32" xfId="0" applyFont="1" applyFill="1" applyBorder="1"/>
    <xf numFmtId="0" fontId="4" fillId="7" borderId="33" xfId="0" applyFont="1" applyFill="1" applyBorder="1"/>
    <xf numFmtId="0" fontId="4" fillId="7" borderId="34" xfId="0" applyFont="1" applyFill="1" applyBorder="1"/>
    <xf numFmtId="4" fontId="0" fillId="0" borderId="0" xfId="0" applyNumberFormat="1" applyBorder="1" applyAlignment="1">
      <alignment wrapText="1"/>
    </xf>
    <xf numFmtId="4" fontId="5" fillId="0" borderId="0" xfId="0" applyNumberFormat="1" applyFont="1" applyBorder="1"/>
    <xf numFmtId="4" fontId="0" fillId="0" borderId="10" xfId="0" applyNumberFormat="1" applyBorder="1"/>
    <xf numFmtId="0" fontId="5" fillId="0" borderId="35" xfId="0" quotePrefix="1" applyFont="1" applyBorder="1"/>
    <xf numFmtId="10" fontId="0" fillId="0" borderId="4" xfId="0" applyNumberFormat="1" applyFill="1" applyBorder="1"/>
    <xf numFmtId="164" fontId="0" fillId="0" borderId="12" xfId="0" applyNumberFormat="1" applyBorder="1" applyAlignment="1">
      <alignment wrapText="1"/>
    </xf>
    <xf numFmtId="164" fontId="0" fillId="0" borderId="12" xfId="0" applyNumberFormat="1" applyFill="1" applyBorder="1"/>
    <xf numFmtId="164" fontId="0" fillId="0" borderId="24" xfId="0" applyNumberFormat="1" applyFill="1" applyBorder="1"/>
    <xf numFmtId="164" fontId="0" fillId="0" borderId="36" xfId="0" applyNumberFormat="1" applyFill="1" applyBorder="1"/>
    <xf numFmtId="164" fontId="3" fillId="3" borderId="37" xfId="0" applyNumberFormat="1" applyFont="1" applyFill="1" applyBorder="1"/>
    <xf numFmtId="164" fontId="5" fillId="4" borderId="24" xfId="0" applyNumberFormat="1" applyFont="1" applyFill="1" applyBorder="1" applyAlignment="1">
      <alignment horizontal="center" vertical="center" wrapText="1"/>
    </xf>
    <xf numFmtId="164" fontId="3" fillId="4" borderId="37" xfId="0" applyNumberFormat="1" applyFont="1" applyFill="1" applyBorder="1"/>
    <xf numFmtId="164" fontId="0" fillId="5" borderId="36" xfId="0" applyNumberFormat="1" applyFill="1" applyBorder="1" applyAlignment="1">
      <alignment vertical="center" wrapText="1"/>
    </xf>
    <xf numFmtId="164" fontId="0" fillId="0" borderId="38" xfId="0" applyNumberFormat="1" applyFill="1" applyBorder="1"/>
    <xf numFmtId="164" fontId="0" fillId="0" borderId="12" xfId="0" applyNumberFormat="1" applyBorder="1"/>
    <xf numFmtId="164" fontId="0" fillId="0" borderId="24" xfId="0" applyNumberFormat="1" applyBorder="1"/>
    <xf numFmtId="164" fontId="3" fillId="5" borderId="37" xfId="0" applyNumberFormat="1" applyFont="1" applyFill="1" applyBorder="1"/>
    <xf numFmtId="164" fontId="0" fillId="6" borderId="36" xfId="0" applyNumberFormat="1" applyFill="1" applyBorder="1" applyAlignment="1">
      <alignment horizontal="center" vertical="center" wrapText="1"/>
    </xf>
    <xf numFmtId="164" fontId="0" fillId="0" borderId="38" xfId="0" applyNumberFormat="1" applyBorder="1"/>
    <xf numFmtId="164" fontId="3" fillId="6" borderId="37" xfId="0" applyNumberFormat="1" applyFont="1" applyFill="1" applyBorder="1"/>
    <xf numFmtId="164" fontId="28" fillId="7" borderId="39" xfId="0" applyNumberFormat="1" applyFont="1" applyFill="1" applyBorder="1"/>
    <xf numFmtId="164" fontId="4" fillId="7" borderId="39" xfId="0" applyNumberFormat="1" applyFont="1" applyFill="1" applyBorder="1"/>
    <xf numFmtId="164" fontId="4" fillId="0" borderId="12" xfId="0" applyNumberFormat="1" applyFont="1" applyBorder="1"/>
    <xf numFmtId="164" fontId="30" fillId="5" borderId="19" xfId="0" applyNumberFormat="1" applyFont="1" applyFill="1" applyBorder="1"/>
    <xf numFmtId="164" fontId="30" fillId="6" borderId="19" xfId="0" applyNumberFormat="1" applyFont="1" applyFill="1" applyBorder="1"/>
    <xf numFmtId="0" fontId="2" fillId="2" borderId="13" xfId="0" applyFont="1" applyFill="1" applyBorder="1"/>
    <xf numFmtId="0" fontId="0" fillId="8" borderId="4" xfId="0" applyFill="1" applyBorder="1" applyProtection="1">
      <protection locked="0"/>
    </xf>
    <xf numFmtId="0" fontId="0" fillId="8" borderId="9" xfId="0" applyFill="1" applyBorder="1" applyProtection="1">
      <protection locked="0"/>
    </xf>
    <xf numFmtId="0" fontId="0" fillId="8" borderId="15" xfId="0" applyFill="1" applyBorder="1" applyProtection="1">
      <protection locked="0"/>
    </xf>
    <xf numFmtId="0" fontId="5" fillId="8" borderId="2" xfId="0" applyFont="1" applyFill="1" applyBorder="1" applyProtection="1">
      <protection locked="0"/>
    </xf>
    <xf numFmtId="0" fontId="5" fillId="8" borderId="0" xfId="0" applyFont="1" applyFill="1" applyBorder="1" applyProtection="1">
      <protection locked="0"/>
    </xf>
    <xf numFmtId="14" fontId="6" fillId="8" borderId="0" xfId="0" applyNumberFormat="1" applyFont="1" applyFill="1" applyBorder="1" applyAlignment="1" applyProtection="1">
      <alignment horizontal="center"/>
      <protection locked="0"/>
    </xf>
    <xf numFmtId="10" fontId="0" fillId="8" borderId="4" xfId="0" applyNumberFormat="1" applyFill="1" applyBorder="1" applyProtection="1">
      <protection locked="0"/>
    </xf>
    <xf numFmtId="0" fontId="0" fillId="8" borderId="19" xfId="0" applyFill="1" applyBorder="1" applyProtection="1">
      <protection locked="0"/>
    </xf>
    <xf numFmtId="164" fontId="0" fillId="8" borderId="19" xfId="0" applyNumberFormat="1" applyFill="1" applyBorder="1" applyProtection="1">
      <protection locked="0"/>
    </xf>
    <xf numFmtId="0" fontId="7" fillId="9" borderId="21" xfId="0" applyFont="1" applyFill="1" applyBorder="1"/>
    <xf numFmtId="0" fontId="3" fillId="9" borderId="28" xfId="0" applyFont="1" applyFill="1" applyBorder="1"/>
    <xf numFmtId="0" fontId="3" fillId="9" borderId="18" xfId="0" applyFont="1" applyFill="1" applyBorder="1"/>
    <xf numFmtId="0" fontId="3" fillId="9" borderId="29" xfId="0" applyFont="1" applyFill="1" applyBorder="1"/>
    <xf numFmtId="164" fontId="3" fillId="9" borderId="37" xfId="0" applyNumberFormat="1" applyFont="1" applyFill="1" applyBorder="1"/>
    <xf numFmtId="0" fontId="6" fillId="8" borderId="0" xfId="0" applyNumberFormat="1" applyFont="1" applyFill="1" applyBorder="1" applyProtection="1">
      <protection locked="0"/>
    </xf>
    <xf numFmtId="0" fontId="28" fillId="0" borderId="15" xfId="0" applyFont="1" applyBorder="1"/>
    <xf numFmtId="0" fontId="23" fillId="0" borderId="13" xfId="0" applyFont="1" applyFill="1" applyBorder="1"/>
    <xf numFmtId="0" fontId="0" fillId="10" borderId="32" xfId="0" applyFill="1" applyBorder="1"/>
    <xf numFmtId="0" fontId="0" fillId="10" borderId="33" xfId="0" applyFill="1" applyBorder="1"/>
    <xf numFmtId="0" fontId="0" fillId="10" borderId="34" xfId="0" applyFill="1" applyBorder="1"/>
    <xf numFmtId="164" fontId="28" fillId="8" borderId="39" xfId="0" applyNumberFormat="1" applyFont="1" applyFill="1" applyBorder="1" applyProtection="1">
      <protection locked="0"/>
    </xf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24" fillId="0" borderId="0" xfId="0" applyFont="1" applyAlignment="1"/>
    <xf numFmtId="0" fontId="9" fillId="0" borderId="21" xfId="0" applyFont="1" applyBorder="1"/>
    <xf numFmtId="164" fontId="0" fillId="0" borderId="40" xfId="0" applyNumberFormat="1" applyFill="1" applyBorder="1"/>
    <xf numFmtId="0" fontId="5" fillId="0" borderId="21" xfId="0" applyFont="1" applyBorder="1" applyAlignment="1">
      <alignment horizontal="center" wrapText="1"/>
    </xf>
    <xf numFmtId="0" fontId="31" fillId="0" borderId="0" xfId="0" applyFont="1" applyAlignment="1"/>
    <xf numFmtId="0" fontId="0" fillId="0" borderId="13" xfId="0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0" fontId="32" fillId="0" borderId="0" xfId="0" applyFont="1"/>
    <xf numFmtId="2" fontId="33" fillId="0" borderId="0" xfId="0" applyNumberFormat="1" applyFont="1"/>
    <xf numFmtId="0" fontId="33" fillId="0" borderId="0" xfId="0" applyFont="1"/>
    <xf numFmtId="0" fontId="15" fillId="0" borderId="31" xfId="0" applyFont="1" applyBorder="1" applyAlignment="1">
      <alignment vertical="center" wrapText="1"/>
    </xf>
    <xf numFmtId="0" fontId="15" fillId="0" borderId="42" xfId="0" applyFont="1" applyBorder="1" applyAlignment="1">
      <alignment vertical="center" wrapText="1"/>
    </xf>
    <xf numFmtId="164" fontId="0" fillId="0" borderId="12" xfId="0" applyNumberFormat="1" applyFill="1" applyBorder="1" applyProtection="1">
      <protection locked="0"/>
    </xf>
    <xf numFmtId="0" fontId="29" fillId="0" borderId="0" xfId="1"/>
    <xf numFmtId="0" fontId="15" fillId="0" borderId="42" xfId="1" applyFont="1" applyBorder="1" applyAlignment="1">
      <alignment vertical="center" wrapText="1"/>
    </xf>
    <xf numFmtId="0" fontId="15" fillId="0" borderId="31" xfId="1" applyFont="1" applyBorder="1" applyAlignment="1">
      <alignment vertical="center" wrapText="1"/>
    </xf>
    <xf numFmtId="0" fontId="5" fillId="0" borderId="19" xfId="1" applyFont="1" applyBorder="1" applyAlignment="1">
      <alignment horizontal="center" wrapText="1"/>
    </xf>
    <xf numFmtId="0" fontId="5" fillId="0" borderId="21" xfId="1" applyFont="1" applyBorder="1" applyAlignment="1">
      <alignment horizontal="center" wrapText="1"/>
    </xf>
    <xf numFmtId="2" fontId="29" fillId="0" borderId="4" xfId="1" applyNumberFormat="1" applyBorder="1"/>
    <xf numFmtId="0" fontId="29" fillId="0" borderId="4" xfId="1" applyBorder="1"/>
    <xf numFmtId="4" fontId="29" fillId="0" borderId="43" xfId="1" applyNumberFormat="1" applyBorder="1"/>
    <xf numFmtId="4" fontId="29" fillId="0" borderId="15" xfId="1" applyNumberFormat="1" applyBorder="1"/>
    <xf numFmtId="0" fontId="29" fillId="0" borderId="16" xfId="1" applyBorder="1"/>
    <xf numFmtId="4" fontId="29" fillId="0" borderId="41" xfId="1" applyNumberFormat="1" applyBorder="1"/>
    <xf numFmtId="0" fontId="0" fillId="0" borderId="0" xfId="0" applyNumberFormat="1"/>
    <xf numFmtId="4" fontId="29" fillId="0" borderId="44" xfId="1" applyNumberFormat="1" applyBorder="1"/>
    <xf numFmtId="0" fontId="29" fillId="0" borderId="6" xfId="1" applyBorder="1"/>
    <xf numFmtId="0" fontId="16" fillId="3" borderId="22" xfId="0" applyFont="1" applyFill="1" applyBorder="1" applyAlignment="1">
      <alignment vertical="center" wrapText="1"/>
    </xf>
    <xf numFmtId="0" fontId="1" fillId="0" borderId="4" xfId="1" applyFont="1" applyBorder="1"/>
    <xf numFmtId="0" fontId="4" fillId="0" borderId="4" xfId="0" applyFont="1" applyBorder="1" applyAlignment="1">
      <alignment horizontal="left" vertical="center"/>
    </xf>
    <xf numFmtId="0" fontId="17" fillId="11" borderId="26" xfId="0" applyFont="1" applyFill="1" applyBorder="1" applyAlignment="1">
      <alignment horizontal="center" vertical="center" wrapText="1"/>
    </xf>
    <xf numFmtId="0" fontId="17" fillId="11" borderId="22" xfId="0" applyFont="1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17" fillId="11" borderId="45" xfId="0" applyFont="1" applyFill="1" applyBorder="1" applyAlignment="1">
      <alignment horizontal="center" vertical="center" wrapText="1"/>
    </xf>
    <xf numFmtId="0" fontId="17" fillId="11" borderId="38" xfId="0" applyFont="1" applyFill="1" applyBorder="1" applyAlignment="1">
      <alignment horizontal="center" vertical="center" wrapText="1"/>
    </xf>
    <xf numFmtId="0" fontId="17" fillId="11" borderId="10" xfId="0" applyFont="1" applyFill="1" applyBorder="1" applyAlignment="1">
      <alignment horizontal="center" vertical="center" wrapText="1"/>
    </xf>
    <xf numFmtId="0" fontId="17" fillId="11" borderId="24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5" fillId="8" borderId="0" xfId="0" applyFont="1" applyFill="1" applyBorder="1" applyAlignment="1" applyProtection="1">
      <alignment horizontal="left"/>
      <protection locked="0"/>
    </xf>
    <xf numFmtId="0" fontId="4" fillId="0" borderId="46" xfId="1" quotePrefix="1" applyFont="1" applyBorder="1" applyAlignment="1">
      <alignment horizontal="center"/>
    </xf>
    <xf numFmtId="0" fontId="4" fillId="0" borderId="47" xfId="1" quotePrefix="1" applyFont="1" applyBorder="1" applyAlignment="1">
      <alignment horizontal="center"/>
    </xf>
    <xf numFmtId="0" fontId="29" fillId="0" borderId="32" xfId="1" applyBorder="1" applyAlignment="1">
      <alignment horizontal="center"/>
    </xf>
    <xf numFmtId="0" fontId="29" fillId="0" borderId="34" xfId="1" applyBorder="1" applyAlignment="1">
      <alignment horizontal="center"/>
    </xf>
    <xf numFmtId="0" fontId="16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4" fillId="5" borderId="19" xfId="0" applyFont="1" applyFill="1" applyBorder="1" applyAlignment="1">
      <alignment horizontal="center"/>
    </xf>
    <xf numFmtId="0" fontId="35" fillId="5" borderId="19" xfId="0" applyFont="1" applyFill="1" applyBorder="1" applyAlignment="1">
      <alignment horizontal="center"/>
    </xf>
    <xf numFmtId="0" fontId="35" fillId="6" borderId="19" xfId="0" applyFont="1" applyFill="1" applyBorder="1" applyAlignment="1">
      <alignment horizontal="center"/>
    </xf>
    <xf numFmtId="0" fontId="34" fillId="6" borderId="48" xfId="0" applyFont="1" applyFill="1" applyBorder="1" applyAlignment="1">
      <alignment horizontal="center"/>
    </xf>
    <xf numFmtId="0" fontId="34" fillId="6" borderId="36" xfId="0" applyFont="1" applyFill="1" applyBorder="1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23"/>
  <sheetViews>
    <sheetView tabSelected="1" zoomScaleNormal="100" workbookViewId="0">
      <selection activeCell="K8" sqref="K7:K8"/>
    </sheetView>
  </sheetViews>
  <sheetFormatPr baseColWidth="10" defaultRowHeight="12.5"/>
  <cols>
    <col min="1" max="1" width="50.08984375" customWidth="1"/>
    <col min="2" max="2" width="15.08984375" customWidth="1"/>
    <col min="3" max="3" width="13.36328125" customWidth="1"/>
    <col min="4" max="4" width="15.6328125" customWidth="1"/>
    <col min="5" max="5" width="19" customWidth="1"/>
    <col min="6" max="6" width="18.6328125" customWidth="1"/>
    <col min="7" max="7" width="7.90625" customWidth="1"/>
    <col min="9" max="10" width="11.36328125" hidden="1" customWidth="1"/>
  </cols>
  <sheetData>
    <row r="1" spans="1:10" ht="15.5">
      <c r="A1" s="147" t="s">
        <v>77</v>
      </c>
      <c r="B1" s="146"/>
      <c r="C1" s="146"/>
      <c r="D1" s="146"/>
      <c r="E1" s="146"/>
      <c r="F1" s="146"/>
    </row>
    <row r="2" spans="1:10" ht="15.5">
      <c r="A2" s="145"/>
      <c r="B2" s="145"/>
      <c r="C2" s="145"/>
      <c r="D2" s="145"/>
      <c r="E2" s="145"/>
      <c r="F2" s="145"/>
    </row>
    <row r="3" spans="1:10" ht="14.5" thickBot="1">
      <c r="A3" s="1"/>
      <c r="J3" t="s">
        <v>69</v>
      </c>
    </row>
    <row r="4" spans="1:10" ht="13">
      <c r="A4" s="2" t="s">
        <v>78</v>
      </c>
      <c r="B4" s="127"/>
      <c r="C4" s="3"/>
      <c r="D4" s="3"/>
      <c r="E4" s="3"/>
      <c r="F4" s="4"/>
      <c r="I4" t="s">
        <v>68</v>
      </c>
    </row>
    <row r="5" spans="1:10" ht="12" customHeight="1">
      <c r="A5" s="177" t="s">
        <v>0</v>
      </c>
      <c r="B5" s="128"/>
      <c r="C5" s="128"/>
      <c r="D5" s="128"/>
      <c r="E5" s="128"/>
      <c r="F5" s="7"/>
      <c r="I5" t="s">
        <v>89</v>
      </c>
      <c r="J5" s="22">
        <v>0.85</v>
      </c>
    </row>
    <row r="6" spans="1:10" ht="12" customHeight="1">
      <c r="A6" s="177"/>
      <c r="B6" s="128"/>
      <c r="C6" s="128"/>
      <c r="D6" s="128"/>
      <c r="E6" s="128"/>
      <c r="F6" s="7"/>
      <c r="I6" t="s">
        <v>90</v>
      </c>
      <c r="J6" s="22">
        <v>0.99</v>
      </c>
    </row>
    <row r="7" spans="1:10" ht="13">
      <c r="A7" s="5" t="s">
        <v>74</v>
      </c>
      <c r="B7" s="128"/>
      <c r="C7" s="6"/>
      <c r="D7" s="6"/>
      <c r="E7" s="6"/>
      <c r="F7" s="7"/>
      <c r="J7" t="s">
        <v>126</v>
      </c>
    </row>
    <row r="8" spans="1:10" ht="13">
      <c r="A8" s="5" t="s">
        <v>44</v>
      </c>
      <c r="B8" s="192" t="s">
        <v>68</v>
      </c>
      <c r="C8" s="192"/>
      <c r="D8" s="192"/>
      <c r="E8" s="6"/>
      <c r="F8" s="7"/>
      <c r="I8" t="s">
        <v>68</v>
      </c>
    </row>
    <row r="9" spans="1:10" ht="13">
      <c r="A9" s="5" t="s">
        <v>73</v>
      </c>
      <c r="B9" s="128"/>
      <c r="C9" s="6"/>
      <c r="D9" s="6"/>
      <c r="E9" s="6"/>
      <c r="F9" s="7"/>
      <c r="I9" s="22">
        <v>0.16</v>
      </c>
    </row>
    <row r="10" spans="1:10" ht="13">
      <c r="A10" s="5" t="s">
        <v>76</v>
      </c>
      <c r="B10" s="128"/>
      <c r="C10" s="6"/>
      <c r="D10" s="6"/>
      <c r="E10" s="6"/>
      <c r="F10" s="7"/>
      <c r="I10" s="22">
        <v>0.19</v>
      </c>
    </row>
    <row r="11" spans="1:10" ht="13">
      <c r="A11" s="5"/>
      <c r="B11" s="6"/>
      <c r="C11" s="6"/>
      <c r="D11" s="6"/>
      <c r="E11" s="6"/>
      <c r="F11" s="7"/>
    </row>
    <row r="12" spans="1:10" ht="13">
      <c r="A12" s="5"/>
      <c r="B12" s="8"/>
      <c r="C12" s="8" t="s">
        <v>1</v>
      </c>
      <c r="D12" s="8" t="s">
        <v>2</v>
      </c>
      <c r="E12" s="8"/>
      <c r="F12" s="9"/>
    </row>
    <row r="13" spans="1:10" ht="13">
      <c r="A13" s="5" t="s">
        <v>3</v>
      </c>
      <c r="B13" s="10"/>
      <c r="C13" s="129">
        <v>45292</v>
      </c>
      <c r="D13" s="129">
        <v>45657</v>
      </c>
      <c r="E13" s="8"/>
      <c r="F13" s="11"/>
    </row>
    <row r="14" spans="1:10" ht="13">
      <c r="A14" s="5"/>
      <c r="B14" s="12"/>
      <c r="C14" s="12"/>
      <c r="D14" s="12"/>
      <c r="E14" s="6"/>
      <c r="F14" s="11"/>
    </row>
    <row r="15" spans="1:10" ht="13">
      <c r="A15" s="5" t="s">
        <v>4</v>
      </c>
      <c r="B15" s="138"/>
      <c r="C15" s="12"/>
      <c r="D15" s="12"/>
      <c r="E15" s="6"/>
      <c r="F15" s="11"/>
    </row>
    <row r="16" spans="1:10" ht="13.5" thickBot="1">
      <c r="A16" s="13"/>
      <c r="B16" s="14"/>
      <c r="C16" s="14"/>
      <c r="D16" s="14"/>
      <c r="E16" s="14"/>
      <c r="F16" s="15"/>
    </row>
    <row r="18" spans="1:6" ht="26.4" customHeight="1">
      <c r="A18" s="178" t="s">
        <v>5</v>
      </c>
      <c r="B18" s="186" t="s">
        <v>6</v>
      </c>
      <c r="C18" s="186"/>
      <c r="D18" s="186"/>
      <c r="E18" s="186"/>
      <c r="F18" s="187"/>
    </row>
    <row r="19" spans="1:6">
      <c r="A19" s="179"/>
      <c r="B19" s="188"/>
      <c r="C19" s="188"/>
      <c r="D19" s="188"/>
      <c r="E19" s="188"/>
      <c r="F19" s="189"/>
    </row>
    <row r="20" spans="1:6" ht="13">
      <c r="A20" s="48"/>
      <c r="B20" s="190"/>
      <c r="C20" s="190"/>
      <c r="D20" s="190"/>
      <c r="E20" s="190"/>
      <c r="F20" s="191"/>
    </row>
    <row r="21" spans="1:6" ht="42" customHeight="1">
      <c r="A21" s="49" t="s">
        <v>7</v>
      </c>
      <c r="B21" s="64" t="s">
        <v>79</v>
      </c>
      <c r="C21" s="41" t="s">
        <v>8</v>
      </c>
      <c r="D21" s="65" t="s">
        <v>116</v>
      </c>
      <c r="E21" s="66" t="s">
        <v>113</v>
      </c>
      <c r="F21" s="63" t="s">
        <v>71</v>
      </c>
    </row>
    <row r="22" spans="1:6">
      <c r="A22" s="47"/>
      <c r="B22" s="27"/>
      <c r="C22" s="16"/>
      <c r="D22" s="31"/>
      <c r="E22" s="29"/>
      <c r="F22" s="104"/>
    </row>
    <row r="23" spans="1:6">
      <c r="A23" s="29" t="s">
        <v>11</v>
      </c>
      <c r="B23" s="27"/>
      <c r="C23" s="16"/>
      <c r="D23" s="31"/>
      <c r="E23" s="29"/>
      <c r="F23" s="104"/>
    </row>
    <row r="24" spans="1:6">
      <c r="A24" s="47" t="s">
        <v>10</v>
      </c>
      <c r="B24" s="124"/>
      <c r="C24" s="125" t="s">
        <v>13</v>
      </c>
      <c r="D24" s="99">
        <f>VLOOKUP(C24,Personalsätze!$A$7:$C$49,2,0)</f>
        <v>0</v>
      </c>
      <c r="E24" s="126"/>
      <c r="F24" s="104">
        <f>B24*D24*E24</f>
        <v>0</v>
      </c>
    </row>
    <row r="25" spans="1:6">
      <c r="A25" s="29" t="s">
        <v>13</v>
      </c>
      <c r="B25" s="124"/>
      <c r="C25" s="125" t="s">
        <v>13</v>
      </c>
      <c r="D25" s="99">
        <f>VLOOKUP(C25,Personalsätze!$A$7:$C$49,2,0)</f>
        <v>0</v>
      </c>
      <c r="E25" s="126"/>
      <c r="F25" s="104">
        <f>B25*D25*E25</f>
        <v>0</v>
      </c>
    </row>
    <row r="26" spans="1:6">
      <c r="A26" s="51"/>
      <c r="B26" s="69"/>
      <c r="C26" s="19"/>
      <c r="D26" s="100"/>
      <c r="E26" s="51"/>
      <c r="F26" s="105"/>
    </row>
    <row r="27" spans="1:6">
      <c r="A27" s="47"/>
      <c r="B27" s="27"/>
      <c r="C27" s="16"/>
      <c r="D27" s="31"/>
      <c r="E27" s="29"/>
      <c r="F27" s="104"/>
    </row>
    <row r="28" spans="1:6">
      <c r="A28" s="29" t="s">
        <v>12</v>
      </c>
      <c r="B28" s="27"/>
      <c r="C28" s="16"/>
      <c r="D28" s="31"/>
      <c r="E28" s="29"/>
      <c r="F28" s="104"/>
    </row>
    <row r="29" spans="1:6">
      <c r="A29" s="29" t="s">
        <v>13</v>
      </c>
      <c r="B29" s="124"/>
      <c r="C29" s="125" t="s">
        <v>13</v>
      </c>
      <c r="D29" s="99">
        <f>VLOOKUP(C29,Personalsätze!$A$7:$C$49,2,0)</f>
        <v>0</v>
      </c>
      <c r="E29" s="126"/>
      <c r="F29" s="104">
        <f>B29*D29*E29</f>
        <v>0</v>
      </c>
    </row>
    <row r="30" spans="1:6">
      <c r="A30" s="29" t="s">
        <v>13</v>
      </c>
      <c r="B30" s="124"/>
      <c r="C30" s="125" t="s">
        <v>13</v>
      </c>
      <c r="D30" s="99">
        <f>VLOOKUP(C30,Personalsätze!$A$7:$C$49,2,0)</f>
        <v>0</v>
      </c>
      <c r="E30" s="126"/>
      <c r="F30" s="104">
        <f>B30*D30*E30</f>
        <v>0</v>
      </c>
    </row>
    <row r="31" spans="1:6">
      <c r="A31" s="51"/>
      <c r="B31" s="69"/>
      <c r="C31" s="19"/>
      <c r="D31" s="100"/>
      <c r="E31" s="51"/>
      <c r="F31" s="105"/>
    </row>
    <row r="32" spans="1:6">
      <c r="A32" s="53"/>
      <c r="B32" s="69"/>
      <c r="C32" s="18"/>
      <c r="D32" s="18"/>
      <c r="E32" s="74"/>
      <c r="F32" s="105"/>
    </row>
    <row r="33" spans="1:6" ht="37.5">
      <c r="A33" s="175" t="s">
        <v>115</v>
      </c>
      <c r="B33" s="64" t="s">
        <v>112</v>
      </c>
      <c r="C33" s="41" t="s">
        <v>8</v>
      </c>
      <c r="D33" s="65" t="s">
        <v>117</v>
      </c>
      <c r="E33" s="66" t="s">
        <v>114</v>
      </c>
      <c r="F33" s="63" t="s">
        <v>71</v>
      </c>
    </row>
    <row r="34" spans="1:6">
      <c r="A34" s="29"/>
      <c r="B34" s="27"/>
      <c r="C34" s="16"/>
      <c r="D34" s="31"/>
      <c r="E34" s="29"/>
      <c r="F34" s="104"/>
    </row>
    <row r="35" spans="1:6">
      <c r="A35" s="29" t="s">
        <v>49</v>
      </c>
      <c r="B35" s="27"/>
      <c r="C35" s="16"/>
      <c r="D35" s="31"/>
      <c r="E35" s="29"/>
      <c r="F35" s="104"/>
    </row>
    <row r="36" spans="1:6">
      <c r="A36" s="29" t="s">
        <v>13</v>
      </c>
      <c r="B36" s="124"/>
      <c r="C36" s="16" t="s">
        <v>15</v>
      </c>
      <c r="D36" s="31">
        <f>Personalsätze!F10</f>
        <v>21.33</v>
      </c>
      <c r="E36" s="126"/>
      <c r="F36" s="104">
        <f>B36*D36*E36</f>
        <v>0</v>
      </c>
    </row>
    <row r="37" spans="1:6">
      <c r="A37" s="29" t="s">
        <v>13</v>
      </c>
      <c r="B37" s="124"/>
      <c r="C37" s="16" t="s">
        <v>15</v>
      </c>
      <c r="D37" s="31">
        <f>Personalsätze!F10</f>
        <v>21.33</v>
      </c>
      <c r="E37" s="126"/>
      <c r="F37" s="104">
        <f>B37*D37*E37</f>
        <v>0</v>
      </c>
    </row>
    <row r="38" spans="1:6">
      <c r="A38" s="51"/>
      <c r="B38" s="69"/>
      <c r="C38" s="19"/>
      <c r="D38" s="100"/>
      <c r="E38" s="51"/>
      <c r="F38" s="105"/>
    </row>
    <row r="39" spans="1:6">
      <c r="A39" s="29"/>
      <c r="B39" s="27"/>
      <c r="C39" s="16"/>
      <c r="D39" s="31"/>
      <c r="E39" s="29"/>
      <c r="F39" s="104"/>
    </row>
    <row r="40" spans="1:6">
      <c r="A40" s="29" t="s">
        <v>80</v>
      </c>
      <c r="B40" s="30"/>
      <c r="C40" s="20"/>
      <c r="D40" s="31"/>
      <c r="E40" s="29"/>
      <c r="F40" s="104"/>
    </row>
    <row r="41" spans="1:6">
      <c r="A41" s="29" t="s">
        <v>13</v>
      </c>
      <c r="B41" s="124"/>
      <c r="C41" s="16" t="s">
        <v>15</v>
      </c>
      <c r="D41" s="31">
        <f>Personalsätze!F9</f>
        <v>15.84</v>
      </c>
      <c r="E41" s="126"/>
      <c r="F41" s="104">
        <f>B41*D41*E41</f>
        <v>0</v>
      </c>
    </row>
    <row r="42" spans="1:6">
      <c r="A42" s="29" t="s">
        <v>13</v>
      </c>
      <c r="B42" s="124"/>
      <c r="C42" s="16" t="s">
        <v>15</v>
      </c>
      <c r="D42" s="31">
        <f>Personalsätze!F9</f>
        <v>15.84</v>
      </c>
      <c r="E42" s="126"/>
      <c r="F42" s="104">
        <f>B42*D42*E42</f>
        <v>0</v>
      </c>
    </row>
    <row r="43" spans="1:6">
      <c r="A43" s="51"/>
      <c r="B43" s="69"/>
      <c r="C43" s="19"/>
      <c r="D43" s="100"/>
      <c r="E43" s="51"/>
      <c r="F43" s="105"/>
    </row>
    <row r="44" spans="1:6">
      <c r="A44" s="29"/>
      <c r="B44" s="27"/>
      <c r="C44" s="16"/>
      <c r="D44" s="31"/>
      <c r="E44" s="29"/>
      <c r="F44" s="104"/>
    </row>
    <row r="45" spans="1:6">
      <c r="A45" s="29" t="s">
        <v>14</v>
      </c>
      <c r="B45" s="27"/>
      <c r="C45" s="16"/>
      <c r="D45" s="31"/>
      <c r="E45" s="29"/>
      <c r="F45" s="104"/>
    </row>
    <row r="46" spans="1:6">
      <c r="A46" s="47" t="s">
        <v>10</v>
      </c>
      <c r="B46" s="124"/>
      <c r="C46" s="16" t="s">
        <v>15</v>
      </c>
      <c r="D46" s="31">
        <f>Personalsätze!F8</f>
        <v>15.04</v>
      </c>
      <c r="E46" s="126"/>
      <c r="F46" s="104">
        <f>B46*D46*E46</f>
        <v>0</v>
      </c>
    </row>
    <row r="47" spans="1:6">
      <c r="A47" s="29" t="s">
        <v>13</v>
      </c>
      <c r="B47" s="124"/>
      <c r="C47" s="16" t="s">
        <v>15</v>
      </c>
      <c r="D47" s="31">
        <f>Personalsätze!F8</f>
        <v>15.04</v>
      </c>
      <c r="E47" s="126"/>
      <c r="F47" s="104">
        <f>B47*D47*E47</f>
        <v>0</v>
      </c>
    </row>
    <row r="48" spans="1:6">
      <c r="A48" s="51"/>
      <c r="B48" s="69"/>
      <c r="C48" s="19"/>
      <c r="D48" s="100"/>
      <c r="E48" s="51"/>
      <c r="F48" s="105"/>
    </row>
    <row r="49" spans="1:10" ht="14">
      <c r="A49" s="47"/>
      <c r="B49" s="70"/>
      <c r="C49" s="35"/>
      <c r="D49" s="35"/>
      <c r="E49" s="71"/>
      <c r="F49" s="106"/>
      <c r="I49" s="1"/>
      <c r="J49" s="1"/>
    </row>
    <row r="50" spans="1:10" s="1" customFormat="1" ht="22.5" customHeight="1" thickBot="1">
      <c r="A50" s="52" t="s">
        <v>16</v>
      </c>
      <c r="B50" s="72"/>
      <c r="C50" s="36"/>
      <c r="D50" s="36"/>
      <c r="E50" s="73"/>
      <c r="F50" s="107">
        <f>SUM(F24:F30)+SUM(F36:F47)</f>
        <v>0</v>
      </c>
      <c r="I50"/>
      <c r="J50"/>
    </row>
    <row r="51" spans="1:10" ht="13" thickTop="1">
      <c r="A51" s="53"/>
      <c r="B51" s="69"/>
      <c r="C51" s="18"/>
      <c r="D51" s="18"/>
      <c r="E51" s="74"/>
      <c r="F51" s="105"/>
    </row>
    <row r="52" spans="1:10" ht="37.5">
      <c r="A52" s="54" t="s">
        <v>17</v>
      </c>
      <c r="B52" s="75" t="s">
        <v>112</v>
      </c>
      <c r="C52" s="37" t="s">
        <v>8</v>
      </c>
      <c r="D52" s="38" t="s">
        <v>81</v>
      </c>
      <c r="E52" s="76" t="s">
        <v>48</v>
      </c>
      <c r="F52" s="108" t="s">
        <v>71</v>
      </c>
    </row>
    <row r="53" spans="1:10" ht="12" customHeight="1">
      <c r="A53" s="50"/>
      <c r="B53" s="67"/>
      <c r="C53" s="34"/>
      <c r="D53" s="98"/>
      <c r="E53" s="68"/>
      <c r="F53" s="103"/>
    </row>
    <row r="54" spans="1:10">
      <c r="A54" s="29" t="s">
        <v>9</v>
      </c>
      <c r="B54" s="27"/>
      <c r="C54" s="16"/>
      <c r="D54" s="31"/>
      <c r="E54" s="29"/>
      <c r="F54" s="104"/>
    </row>
    <row r="55" spans="1:10">
      <c r="A55" s="47" t="s">
        <v>10</v>
      </c>
      <c r="B55" s="124"/>
      <c r="C55" s="125" t="s">
        <v>13</v>
      </c>
      <c r="D55" s="99">
        <f>VLOOKUP(C55,Personalsätze!$A$7:$C$49,3,0)</f>
        <v>0</v>
      </c>
      <c r="E55" s="126"/>
      <c r="F55" s="104">
        <f>B55*D55*E55</f>
        <v>0</v>
      </c>
    </row>
    <row r="56" spans="1:10">
      <c r="A56" s="29" t="s">
        <v>13</v>
      </c>
      <c r="B56" s="124"/>
      <c r="C56" s="125" t="s">
        <v>13</v>
      </c>
      <c r="D56" s="99">
        <f>VLOOKUP(C56,Personalsätze!$A$7:$C$49,3,0)</f>
        <v>0</v>
      </c>
      <c r="E56" s="126"/>
      <c r="F56" s="104">
        <f>B56*D56*E56</f>
        <v>0</v>
      </c>
    </row>
    <row r="57" spans="1:10">
      <c r="A57" s="51"/>
      <c r="B57" s="69"/>
      <c r="C57" s="19"/>
      <c r="D57" s="100"/>
      <c r="E57" s="51"/>
      <c r="F57" s="105"/>
    </row>
    <row r="58" spans="1:10">
      <c r="A58" s="47"/>
      <c r="B58" s="27"/>
      <c r="C58" s="16"/>
      <c r="D58" s="31"/>
      <c r="E58" s="29"/>
      <c r="F58" s="104"/>
    </row>
    <row r="59" spans="1:10">
      <c r="A59" s="29" t="s">
        <v>11</v>
      </c>
      <c r="B59" s="27"/>
      <c r="C59" s="16"/>
      <c r="D59" s="31"/>
      <c r="E59" s="29"/>
      <c r="F59" s="104"/>
    </row>
    <row r="60" spans="1:10">
      <c r="A60" s="47" t="s">
        <v>10</v>
      </c>
      <c r="B60" s="124"/>
      <c r="C60" s="125" t="s">
        <v>13</v>
      </c>
      <c r="D60" s="99">
        <f>VLOOKUP(C60,Personalsätze!$A$7:$C$49,3,0)</f>
        <v>0</v>
      </c>
      <c r="E60" s="126"/>
      <c r="F60" s="104">
        <f>B60*D60*E60</f>
        <v>0</v>
      </c>
    </row>
    <row r="61" spans="1:10">
      <c r="A61" s="29" t="s">
        <v>13</v>
      </c>
      <c r="B61" s="124"/>
      <c r="C61" s="125" t="s">
        <v>13</v>
      </c>
      <c r="D61" s="99">
        <f>VLOOKUP(C61,Personalsätze!$A$7:$C$49,3,0)</f>
        <v>0</v>
      </c>
      <c r="E61" s="126"/>
      <c r="F61" s="104">
        <f>B61*D61*E61</f>
        <v>0</v>
      </c>
    </row>
    <row r="62" spans="1:10">
      <c r="A62" s="51"/>
      <c r="B62" s="69"/>
      <c r="C62" s="19"/>
      <c r="D62" s="100"/>
      <c r="E62" s="51"/>
      <c r="F62" s="105"/>
    </row>
    <row r="63" spans="1:10">
      <c r="A63" s="47"/>
      <c r="B63" s="27"/>
      <c r="C63" s="16"/>
      <c r="D63" s="31"/>
      <c r="E63" s="29"/>
      <c r="F63" s="104"/>
    </row>
    <row r="64" spans="1:10">
      <c r="A64" s="29" t="s">
        <v>12</v>
      </c>
      <c r="B64" s="27"/>
      <c r="C64" s="16"/>
      <c r="D64" s="31"/>
      <c r="E64" s="29"/>
      <c r="F64" s="104"/>
    </row>
    <row r="65" spans="1:6">
      <c r="A65" s="29" t="s">
        <v>13</v>
      </c>
      <c r="B65" s="124"/>
      <c r="C65" s="125" t="s">
        <v>13</v>
      </c>
      <c r="D65" s="99">
        <f>VLOOKUP(C65,Personalsätze!$A$7:$C$49,3,0)</f>
        <v>0</v>
      </c>
      <c r="E65" s="126"/>
      <c r="F65" s="104">
        <f>B65*D65*E65</f>
        <v>0</v>
      </c>
    </row>
    <row r="66" spans="1:6">
      <c r="A66" s="29" t="s">
        <v>13</v>
      </c>
      <c r="B66" s="124"/>
      <c r="C66" s="125" t="s">
        <v>13</v>
      </c>
      <c r="D66" s="99">
        <f>VLOOKUP(C66,Personalsätze!$A$7:$C$49,3,0)</f>
        <v>0</v>
      </c>
      <c r="E66" s="126"/>
      <c r="F66" s="104">
        <f>B66*D66*E66</f>
        <v>0</v>
      </c>
    </row>
    <row r="67" spans="1:6">
      <c r="A67" s="51"/>
      <c r="B67" s="69"/>
      <c r="C67" s="19"/>
      <c r="D67" s="100"/>
      <c r="E67" s="51"/>
      <c r="F67" s="105"/>
    </row>
    <row r="68" spans="1:6">
      <c r="A68" s="47"/>
      <c r="B68" s="27"/>
      <c r="C68" s="17"/>
      <c r="D68" s="17"/>
      <c r="E68" s="28"/>
      <c r="F68" s="104"/>
    </row>
    <row r="69" spans="1:6" ht="21.75" customHeight="1" thickBot="1">
      <c r="A69" s="55" t="s">
        <v>18</v>
      </c>
      <c r="B69" s="77"/>
      <c r="C69" s="39"/>
      <c r="D69" s="39"/>
      <c r="E69" s="78"/>
      <c r="F69" s="109">
        <f>SUM(F55:F66)</f>
        <v>0</v>
      </c>
    </row>
    <row r="70" spans="1:6" ht="13" thickTop="1">
      <c r="A70" s="56"/>
      <c r="B70" s="27"/>
      <c r="C70" s="17"/>
      <c r="D70" s="17"/>
      <c r="E70" s="28"/>
      <c r="F70" s="104"/>
    </row>
    <row r="71" spans="1:6" ht="14.5" thickBot="1">
      <c r="A71" s="133" t="s">
        <v>75</v>
      </c>
      <c r="B71" s="134"/>
      <c r="C71" s="135"/>
      <c r="D71" s="135"/>
      <c r="E71" s="136"/>
      <c r="F71" s="137">
        <f>F50+F69</f>
        <v>0</v>
      </c>
    </row>
    <row r="72" spans="1:6" s="17" customFormat="1" ht="13" thickTop="1">
      <c r="A72" s="148"/>
      <c r="F72" s="149"/>
    </row>
    <row r="73" spans="1:6" ht="18.75" customHeight="1">
      <c r="A73" s="57" t="s">
        <v>19</v>
      </c>
      <c r="B73" s="180"/>
      <c r="C73" s="181"/>
      <c r="D73" s="181"/>
      <c r="E73" s="182"/>
      <c r="F73" s="110" t="s">
        <v>72</v>
      </c>
    </row>
    <row r="74" spans="1:6" ht="13">
      <c r="A74" s="50"/>
      <c r="B74" s="27"/>
      <c r="C74" s="17"/>
      <c r="D74" s="17"/>
      <c r="E74" s="28"/>
      <c r="F74" s="111"/>
    </row>
    <row r="75" spans="1:6">
      <c r="A75" s="29" t="s">
        <v>51</v>
      </c>
      <c r="B75" s="27"/>
      <c r="C75" s="17"/>
      <c r="D75" s="17"/>
      <c r="E75" s="28"/>
      <c r="F75" s="104">
        <f>Sacheinzelkosten!B13</f>
        <v>0</v>
      </c>
    </row>
    <row r="76" spans="1:6">
      <c r="A76" s="51"/>
      <c r="B76" s="69"/>
      <c r="C76" s="18"/>
      <c r="D76" s="18"/>
      <c r="E76" s="74"/>
      <c r="F76" s="105"/>
    </row>
    <row r="77" spans="1:6">
      <c r="A77" s="29"/>
      <c r="B77" s="27"/>
      <c r="C77" s="17"/>
      <c r="D77" s="17"/>
      <c r="E77" s="28"/>
      <c r="F77" s="104"/>
    </row>
    <row r="78" spans="1:6">
      <c r="A78" s="29" t="s">
        <v>20</v>
      </c>
      <c r="B78" s="27"/>
      <c r="C78" s="17"/>
      <c r="D78" s="17"/>
      <c r="E78" s="28"/>
      <c r="F78" s="104">
        <f>Sacheinzelkosten!B26</f>
        <v>0</v>
      </c>
    </row>
    <row r="79" spans="1:6">
      <c r="A79" s="51"/>
      <c r="B79" s="69"/>
      <c r="C79" s="18"/>
      <c r="D79" s="18"/>
      <c r="E79" s="74"/>
      <c r="F79" s="105"/>
    </row>
    <row r="80" spans="1:6">
      <c r="A80" s="29"/>
      <c r="B80" s="27"/>
      <c r="C80" s="17"/>
      <c r="D80" s="17"/>
      <c r="E80" s="28"/>
      <c r="F80" s="112"/>
    </row>
    <row r="81" spans="1:6">
      <c r="A81" s="29" t="s">
        <v>21</v>
      </c>
      <c r="B81" s="27"/>
      <c r="C81" s="17"/>
      <c r="D81" s="17"/>
      <c r="E81" s="28"/>
      <c r="F81" s="104">
        <f>Sacheinzelkosten!B39</f>
        <v>0</v>
      </c>
    </row>
    <row r="82" spans="1:6">
      <c r="A82" s="51"/>
      <c r="B82" s="69"/>
      <c r="C82" s="18"/>
      <c r="D82" s="18"/>
      <c r="E82" s="74"/>
      <c r="F82" s="105"/>
    </row>
    <row r="83" spans="1:6">
      <c r="A83" s="29"/>
      <c r="B83" s="27"/>
      <c r="C83" s="17"/>
      <c r="D83" s="17"/>
      <c r="E83" s="28"/>
      <c r="F83" s="112"/>
    </row>
    <row r="84" spans="1:6">
      <c r="A84" s="29" t="s">
        <v>22</v>
      </c>
      <c r="B84" s="27"/>
      <c r="C84" s="17"/>
      <c r="D84" s="17"/>
      <c r="E84" s="28"/>
      <c r="F84" s="104">
        <f>Sacheinzelkosten!B52</f>
        <v>0</v>
      </c>
    </row>
    <row r="85" spans="1:6">
      <c r="A85" s="51"/>
      <c r="B85" s="69"/>
      <c r="C85" s="18"/>
      <c r="D85" s="18"/>
      <c r="E85" s="74"/>
      <c r="F85" s="105"/>
    </row>
    <row r="86" spans="1:6">
      <c r="A86" s="29"/>
      <c r="B86" s="27"/>
      <c r="C86" s="17"/>
      <c r="D86" s="17"/>
      <c r="E86" s="28"/>
      <c r="F86" s="112"/>
    </row>
    <row r="87" spans="1:6">
      <c r="A87" s="29" t="s">
        <v>23</v>
      </c>
      <c r="B87" s="27"/>
      <c r="C87" s="17"/>
      <c r="D87" s="17"/>
      <c r="E87" s="28"/>
      <c r="F87" s="104">
        <f>Sacheinzelkosten!B65</f>
        <v>0</v>
      </c>
    </row>
    <row r="88" spans="1:6">
      <c r="A88" s="51"/>
      <c r="B88" s="69"/>
      <c r="C88" s="18"/>
      <c r="D88" s="18"/>
      <c r="E88" s="74"/>
      <c r="F88" s="105"/>
    </row>
    <row r="89" spans="1:6">
      <c r="A89" s="29"/>
      <c r="B89" s="27"/>
      <c r="C89" s="17"/>
      <c r="D89" s="17"/>
      <c r="E89" s="28"/>
      <c r="F89" s="112"/>
    </row>
    <row r="90" spans="1:6" ht="13">
      <c r="A90" s="139" t="s">
        <v>82</v>
      </c>
      <c r="B90" s="27"/>
      <c r="C90" s="17"/>
      <c r="D90" s="17"/>
      <c r="E90" s="28"/>
      <c r="F90" s="160">
        <v>0</v>
      </c>
    </row>
    <row r="91" spans="1:6">
      <c r="A91" s="51"/>
      <c r="B91" s="69"/>
      <c r="C91" s="18"/>
      <c r="D91" s="18"/>
      <c r="E91" s="74"/>
      <c r="F91" s="105"/>
    </row>
    <row r="92" spans="1:6">
      <c r="A92" s="51"/>
      <c r="B92" s="27"/>
      <c r="C92" s="17"/>
      <c r="D92" s="17"/>
      <c r="E92" s="28"/>
      <c r="F92" s="113"/>
    </row>
    <row r="93" spans="1:6" ht="21.75" customHeight="1" thickBot="1">
      <c r="A93" s="58" t="s">
        <v>24</v>
      </c>
      <c r="B93" s="79"/>
      <c r="C93" s="40"/>
      <c r="D93" s="40"/>
      <c r="E93" s="80"/>
      <c r="F93" s="114">
        <f>IF(SUM(F75:F87)=0,F90,SUM(F75:F87))</f>
        <v>0</v>
      </c>
    </row>
    <row r="94" spans="1:6" ht="13" thickTop="1">
      <c r="A94" s="29"/>
      <c r="B94" s="27"/>
      <c r="C94" s="17"/>
      <c r="D94" s="17"/>
      <c r="E94" s="28"/>
      <c r="F94" s="112"/>
    </row>
    <row r="95" spans="1:6" ht="25">
      <c r="A95" s="59" t="s">
        <v>52</v>
      </c>
      <c r="B95" s="183"/>
      <c r="C95" s="184"/>
      <c r="D95" s="184"/>
      <c r="E95" s="185"/>
      <c r="F95" s="115" t="s">
        <v>25</v>
      </c>
    </row>
    <row r="96" spans="1:6" ht="13">
      <c r="A96" s="60"/>
      <c r="B96" s="27"/>
      <c r="C96" s="17"/>
      <c r="D96" s="17"/>
      <c r="E96" s="28"/>
      <c r="F96" s="116"/>
    </row>
    <row r="97" spans="1:8">
      <c r="A97" s="29" t="s">
        <v>118</v>
      </c>
      <c r="B97" s="27"/>
      <c r="C97" s="17"/>
      <c r="D97" s="17"/>
      <c r="E97" s="28"/>
      <c r="F97" s="104">
        <f>Investitionen!B19</f>
        <v>0</v>
      </c>
    </row>
    <row r="98" spans="1:8">
      <c r="A98" s="51"/>
      <c r="B98" s="69"/>
      <c r="C98" s="18"/>
      <c r="D98" s="18"/>
      <c r="E98" s="74"/>
      <c r="F98" s="113"/>
    </row>
    <row r="99" spans="1:8">
      <c r="A99" s="29"/>
      <c r="B99" s="27"/>
      <c r="C99" s="17"/>
      <c r="D99" s="17"/>
      <c r="E99" s="28"/>
      <c r="F99" s="112"/>
    </row>
    <row r="100" spans="1:8">
      <c r="A100" s="29" t="s">
        <v>119</v>
      </c>
      <c r="B100" s="27"/>
      <c r="C100" s="17"/>
      <c r="D100" s="17"/>
      <c r="E100" s="81"/>
      <c r="F100" s="104">
        <f>Investitionen!B36</f>
        <v>0</v>
      </c>
    </row>
    <row r="101" spans="1:8">
      <c r="A101" s="51"/>
      <c r="B101" s="69"/>
      <c r="C101" s="18"/>
      <c r="D101" s="18"/>
      <c r="E101" s="82"/>
      <c r="F101" s="113"/>
    </row>
    <row r="102" spans="1:8">
      <c r="A102" s="29"/>
      <c r="B102" s="27"/>
      <c r="C102" s="17"/>
      <c r="D102" s="17"/>
      <c r="E102" s="28"/>
      <c r="F102" s="112"/>
    </row>
    <row r="103" spans="1:8">
      <c r="A103" s="29" t="s">
        <v>84</v>
      </c>
      <c r="B103" s="27"/>
      <c r="C103" s="17"/>
      <c r="D103" s="17"/>
      <c r="E103" s="81"/>
      <c r="F103" s="104">
        <f>Investitionen!B39</f>
        <v>0</v>
      </c>
    </row>
    <row r="104" spans="1:8">
      <c r="A104" s="51"/>
      <c r="B104" s="69"/>
      <c r="C104" s="18"/>
      <c r="D104" s="18"/>
      <c r="E104" s="82"/>
      <c r="F104" s="113"/>
    </row>
    <row r="105" spans="1:8">
      <c r="A105" s="29"/>
      <c r="B105" s="27"/>
      <c r="C105" s="17"/>
      <c r="D105" s="17"/>
      <c r="E105" s="28"/>
      <c r="F105" s="112"/>
    </row>
    <row r="106" spans="1:8" ht="21.75" customHeight="1" thickBot="1">
      <c r="A106" s="61" t="s">
        <v>53</v>
      </c>
      <c r="B106" s="83"/>
      <c r="C106" s="42"/>
      <c r="D106" s="42"/>
      <c r="E106" s="84"/>
      <c r="F106" s="117">
        <f>SUM(F96:F100)</f>
        <v>0</v>
      </c>
    </row>
    <row r="107" spans="1:8" ht="13" thickTop="1">
      <c r="A107" s="29"/>
      <c r="B107" s="27"/>
      <c r="C107" s="17"/>
      <c r="D107" s="17"/>
      <c r="E107" s="28"/>
      <c r="F107" s="112"/>
    </row>
    <row r="108" spans="1:8" ht="13" thickBot="1">
      <c r="A108" s="29"/>
      <c r="B108" s="27"/>
      <c r="C108" s="17"/>
      <c r="D108" s="17"/>
      <c r="E108" s="28"/>
      <c r="F108" s="112"/>
    </row>
    <row r="109" spans="1:8" ht="21" customHeight="1" thickBot="1">
      <c r="A109" s="62" t="s">
        <v>86</v>
      </c>
      <c r="B109" s="92"/>
      <c r="C109" s="93"/>
      <c r="D109" s="93"/>
      <c r="E109" s="94"/>
      <c r="F109" s="118">
        <f>F71+F93+F106</f>
        <v>0</v>
      </c>
    </row>
    <row r="110" spans="1:8" ht="12" customHeight="1">
      <c r="A110" s="43"/>
      <c r="B110" s="32"/>
      <c r="C110" s="21"/>
      <c r="D110" s="21"/>
      <c r="E110" s="85"/>
      <c r="F110" s="104"/>
    </row>
    <row r="111" spans="1:8">
      <c r="A111" s="101" t="s">
        <v>83</v>
      </c>
      <c r="B111" s="102" t="e">
        <f>VLOOKUP(B8,$I$5:$J$6,2,0)</f>
        <v>#N/A</v>
      </c>
      <c r="C111" s="21"/>
      <c r="D111" s="21"/>
      <c r="E111" s="85"/>
      <c r="F111" s="104" t="e">
        <f>F71*B111</f>
        <v>#N/A</v>
      </c>
      <c r="H111" s="22"/>
    </row>
    <row r="112" spans="1:8" ht="13" thickBot="1">
      <c r="A112" s="44"/>
      <c r="B112" s="32"/>
      <c r="C112" s="21"/>
      <c r="D112" s="21"/>
      <c r="E112" s="85"/>
      <c r="F112" s="104"/>
    </row>
    <row r="113" spans="1:8" ht="21" customHeight="1" thickBot="1">
      <c r="A113" s="87" t="s">
        <v>87</v>
      </c>
      <c r="B113" s="92"/>
      <c r="C113" s="93"/>
      <c r="D113" s="93"/>
      <c r="E113" s="94"/>
      <c r="F113" s="118" t="e">
        <f>F109+F111</f>
        <v>#N/A</v>
      </c>
    </row>
    <row r="114" spans="1:8">
      <c r="A114" s="29"/>
      <c r="B114" s="32"/>
      <c r="C114" s="21"/>
      <c r="D114" s="21"/>
      <c r="E114" s="85"/>
      <c r="F114" s="104"/>
    </row>
    <row r="115" spans="1:8">
      <c r="A115" s="45" t="s">
        <v>88</v>
      </c>
      <c r="B115" s="130">
        <v>0.03</v>
      </c>
      <c r="C115" s="17"/>
      <c r="D115" s="17"/>
      <c r="E115" s="28"/>
      <c r="F115" s="112" t="e">
        <f>F113*B115</f>
        <v>#N/A</v>
      </c>
      <c r="H115" s="22"/>
    </row>
    <row r="116" spans="1:8" ht="13" thickBot="1">
      <c r="A116" s="29"/>
      <c r="B116" s="27"/>
      <c r="C116" s="17"/>
      <c r="D116" s="17"/>
      <c r="E116" s="28"/>
      <c r="F116" s="112"/>
    </row>
    <row r="117" spans="1:8" ht="21" customHeight="1" thickBot="1">
      <c r="A117" s="23" t="s">
        <v>97</v>
      </c>
      <c r="B117" s="95"/>
      <c r="C117" s="96"/>
      <c r="D117" s="96"/>
      <c r="E117" s="97"/>
      <c r="F117" s="119" t="e">
        <f>F113+F115</f>
        <v>#N/A</v>
      </c>
    </row>
    <row r="118" spans="1:8" ht="13">
      <c r="A118" s="46"/>
      <c r="B118" s="5"/>
      <c r="C118" s="24"/>
      <c r="D118" s="24"/>
      <c r="E118" s="86"/>
      <c r="F118" s="120"/>
    </row>
    <row r="119" spans="1:8">
      <c r="A119" s="45" t="s">
        <v>127</v>
      </c>
      <c r="B119" s="130">
        <v>0.19</v>
      </c>
      <c r="C119" s="17"/>
      <c r="D119" s="17"/>
      <c r="E119" s="28"/>
      <c r="F119" s="112" t="e">
        <f>F117*B119</f>
        <v>#N/A</v>
      </c>
      <c r="H119" s="22"/>
    </row>
    <row r="120" spans="1:8" ht="13" thickBot="1">
      <c r="A120" s="47"/>
      <c r="B120" s="27"/>
      <c r="C120" s="17"/>
      <c r="D120" s="17"/>
      <c r="E120" s="28"/>
      <c r="F120" s="112"/>
    </row>
    <row r="121" spans="1:8" ht="21" customHeight="1" thickBot="1">
      <c r="A121" s="123" t="s">
        <v>26</v>
      </c>
      <c r="B121" s="92"/>
      <c r="C121" s="93"/>
      <c r="D121" s="93"/>
      <c r="E121" s="94"/>
      <c r="F121" s="118" t="e">
        <f>F117+F119</f>
        <v>#N/A</v>
      </c>
    </row>
    <row r="122" spans="1:8" ht="13" thickBot="1"/>
    <row r="123" spans="1:8" ht="21" customHeight="1" thickBot="1">
      <c r="A123" s="140" t="s">
        <v>85</v>
      </c>
      <c r="B123" s="141"/>
      <c r="C123" s="142"/>
      <c r="D123" s="142"/>
      <c r="E123" s="143"/>
      <c r="F123" s="144"/>
    </row>
  </sheetData>
  <sheetProtection sheet="1" objects="1" scenarios="1"/>
  <mergeCells count="7">
    <mergeCell ref="A5:A6"/>
    <mergeCell ref="A18:A19"/>
    <mergeCell ref="B73:E73"/>
    <mergeCell ref="B95:E95"/>
    <mergeCell ref="B18:F19"/>
    <mergeCell ref="B20:F20"/>
    <mergeCell ref="B8:D8"/>
  </mergeCells>
  <dataValidations xWindow="558" yWindow="566" count="2">
    <dataValidation type="list" allowBlank="1" showInputMessage="1" showErrorMessage="1" error="Bitte einen Wert aus der vorgegebenen Liste auswählen." prompt="bitte auswählen_x000a_" sqref="C65:C66 C60:C61 C55:C56 C29:C30 C24:C25">
      <formula1>Personaldurchschnittssätze</formula1>
    </dataValidation>
    <dataValidation type="list" allowBlank="1" showInputMessage="1" showErrorMessage="1" error="Bitte eine der vorgegebenen Sektionen wählen" sqref="B8">
      <formula1>$I$4:$I$6</formula1>
    </dataValidation>
  </dataValidations>
  <printOptions horizontalCentered="1"/>
  <pageMargins left="0.25" right="0.25" top="0.75" bottom="0.75" header="0.3" footer="0.3"/>
  <pageSetup paperSize="9" scale="67" fitToHeight="2" orientation="landscape" r:id="rId1"/>
  <headerFooter>
    <oddHeader>&amp;R&amp;G</oddHeader>
    <oddFooter>Seite &amp;P von &amp;N</oddFooter>
  </headerFooter>
  <rowBreaks count="1" manualBreakCount="1">
    <brk id="71" max="16383" man="1"/>
  </rowBreaks>
  <ignoredErrors>
    <ignoredError sqref="F111:F121 B111" evalError="1"/>
    <ignoredError sqref="F103 F106 F93 F35:F36 F55:F70 F24:F31 F48:F50 F43:F46 F38:F41 F37 F42 F47" emptyCellReference="1"/>
  </ignoredError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zoomScaleNormal="100" zoomScaleSheetLayoutView="100" workbookViewId="0">
      <selection activeCell="E13" sqref="E13"/>
    </sheetView>
  </sheetViews>
  <sheetFormatPr baseColWidth="10" defaultRowHeight="12.5"/>
  <cols>
    <col min="1" max="1" width="39.6328125" bestFit="1" customWidth="1"/>
    <col min="2" max="2" width="16.6328125" customWidth="1"/>
    <col min="3" max="3" width="20" customWidth="1"/>
    <col min="5" max="5" width="16.08984375" bestFit="1" customWidth="1"/>
    <col min="6" max="6" width="22.90625" customWidth="1"/>
  </cols>
  <sheetData>
    <row r="1" spans="1:7" ht="15.5">
      <c r="A1" s="197" t="s">
        <v>27</v>
      </c>
      <c r="B1" s="197"/>
      <c r="C1" s="197"/>
      <c r="E1" s="198" t="s">
        <v>65</v>
      </c>
      <c r="F1" s="198"/>
      <c r="G1" s="151"/>
    </row>
    <row r="2" spans="1:7" ht="13">
      <c r="A2" s="25"/>
    </row>
    <row r="3" spans="1:7" ht="13" thickBot="1"/>
    <row r="4" spans="1:7" ht="18.649999999999999" customHeight="1" thickBot="1">
      <c r="A4" s="161"/>
      <c r="B4" s="195" t="s">
        <v>28</v>
      </c>
      <c r="C4" s="196"/>
      <c r="F4" s="152" t="s">
        <v>64</v>
      </c>
    </row>
    <row r="5" spans="1:7" ht="25.5" customHeight="1">
      <c r="A5" s="162" t="s">
        <v>91</v>
      </c>
      <c r="B5" s="193" t="s">
        <v>142</v>
      </c>
      <c r="C5" s="194"/>
      <c r="E5" s="159" t="s">
        <v>91</v>
      </c>
      <c r="F5" s="26" t="s">
        <v>142</v>
      </c>
    </row>
    <row r="6" spans="1:7" ht="25">
      <c r="A6" s="163" t="s">
        <v>92</v>
      </c>
      <c r="B6" s="164" t="s">
        <v>29</v>
      </c>
      <c r="C6" s="165" t="s">
        <v>108</v>
      </c>
      <c r="E6" s="158" t="s">
        <v>93</v>
      </c>
      <c r="F6" s="150" t="s">
        <v>47</v>
      </c>
    </row>
    <row r="7" spans="1:7" ht="14.5">
      <c r="A7" s="166" t="s">
        <v>13</v>
      </c>
      <c r="B7" s="168">
        <v>0</v>
      </c>
      <c r="C7" s="169">
        <v>0</v>
      </c>
      <c r="E7" s="27"/>
      <c r="F7" s="153"/>
    </row>
    <row r="8" spans="1:7" ht="14.5">
      <c r="A8" s="176" t="s">
        <v>106</v>
      </c>
      <c r="B8" s="168">
        <v>3200</v>
      </c>
      <c r="C8" s="169">
        <f t="shared" ref="C8:C49" si="0">B8/$A$58</f>
        <v>192.94543261983719</v>
      </c>
      <c r="E8" s="27" t="s">
        <v>46</v>
      </c>
      <c r="F8" s="153">
        <v>15.04</v>
      </c>
    </row>
    <row r="9" spans="1:7" ht="14.5">
      <c r="A9" s="176" t="s">
        <v>131</v>
      </c>
      <c r="B9" s="168">
        <v>3850</v>
      </c>
      <c r="C9" s="169">
        <f t="shared" si="0"/>
        <v>232.13747362074162</v>
      </c>
      <c r="E9" s="27" t="s">
        <v>50</v>
      </c>
      <c r="F9" s="153">
        <v>15.84</v>
      </c>
    </row>
    <row r="10" spans="1:7" ht="15" thickBot="1">
      <c r="A10" s="176" t="s">
        <v>132</v>
      </c>
      <c r="B10" s="168">
        <v>4100</v>
      </c>
      <c r="C10" s="169">
        <f t="shared" si="0"/>
        <v>247.21133554416642</v>
      </c>
      <c r="E10" s="33" t="s">
        <v>45</v>
      </c>
      <c r="F10" s="154">
        <v>21.33</v>
      </c>
    </row>
    <row r="11" spans="1:7" ht="14.5">
      <c r="A11" s="176" t="s">
        <v>133</v>
      </c>
      <c r="B11" s="168">
        <v>3550</v>
      </c>
      <c r="C11" s="169">
        <f t="shared" si="0"/>
        <v>214.04883931263188</v>
      </c>
    </row>
    <row r="12" spans="1:7" ht="14.5">
      <c r="A12" s="176" t="s">
        <v>134</v>
      </c>
      <c r="B12" s="168">
        <v>4350</v>
      </c>
      <c r="C12" s="169">
        <f t="shared" si="0"/>
        <v>262.28519746759116</v>
      </c>
    </row>
    <row r="13" spans="1:7" ht="14.5">
      <c r="A13" s="176" t="s">
        <v>135</v>
      </c>
      <c r="B13" s="168">
        <v>4550</v>
      </c>
      <c r="C13" s="169">
        <f t="shared" si="0"/>
        <v>274.344287006331</v>
      </c>
    </row>
    <row r="14" spans="1:7" ht="14.5">
      <c r="A14" s="176" t="s">
        <v>136</v>
      </c>
      <c r="B14" s="168">
        <v>4950</v>
      </c>
      <c r="C14" s="169">
        <f t="shared" si="0"/>
        <v>298.46246608381068</v>
      </c>
    </row>
    <row r="15" spans="1:7" ht="14.5">
      <c r="A15" s="176" t="s">
        <v>137</v>
      </c>
      <c r="B15" s="168">
        <v>5550</v>
      </c>
      <c r="C15" s="169">
        <f t="shared" si="0"/>
        <v>334.63973470003015</v>
      </c>
    </row>
    <row r="16" spans="1:7" ht="14.5">
      <c r="A16" s="176" t="s">
        <v>138</v>
      </c>
      <c r="B16" s="168">
        <v>6250</v>
      </c>
      <c r="C16" s="169">
        <f t="shared" si="0"/>
        <v>376.84654808561953</v>
      </c>
    </row>
    <row r="17" spans="1:7" ht="14.5">
      <c r="A17" s="176" t="s">
        <v>139</v>
      </c>
      <c r="B17" s="168">
        <v>5950</v>
      </c>
      <c r="C17" s="169">
        <f t="shared" si="0"/>
        <v>358.75791377750977</v>
      </c>
    </row>
    <row r="18" spans="1:7" ht="14.5">
      <c r="A18" s="176" t="s">
        <v>140</v>
      </c>
      <c r="B18" s="168">
        <v>6750</v>
      </c>
      <c r="C18" s="169">
        <f t="shared" si="0"/>
        <v>406.99427193246908</v>
      </c>
    </row>
    <row r="19" spans="1:7" ht="14.5">
      <c r="A19" s="176" t="s">
        <v>141</v>
      </c>
      <c r="B19" s="168">
        <v>7450</v>
      </c>
      <c r="C19" s="169">
        <f t="shared" si="0"/>
        <v>449.20108531805846</v>
      </c>
    </row>
    <row r="20" spans="1:7" ht="14.5">
      <c r="A20" s="176" t="s">
        <v>129</v>
      </c>
      <c r="B20" s="168">
        <v>8350</v>
      </c>
      <c r="C20" s="169">
        <f t="shared" si="0"/>
        <v>503.46698824238769</v>
      </c>
    </row>
    <row r="21" spans="1:7" ht="14.5">
      <c r="A21" s="176" t="s">
        <v>130</v>
      </c>
      <c r="B21" s="168">
        <v>10350</v>
      </c>
      <c r="C21" s="169">
        <f t="shared" si="0"/>
        <v>624.05788362978592</v>
      </c>
    </row>
    <row r="22" spans="1:7" ht="14.5">
      <c r="A22" s="167" t="s">
        <v>120</v>
      </c>
      <c r="B22" s="168">
        <v>7100</v>
      </c>
      <c r="C22" s="169">
        <f t="shared" si="0"/>
        <v>428.09767862526377</v>
      </c>
      <c r="G22" s="172"/>
    </row>
    <row r="23" spans="1:7" ht="14.5">
      <c r="A23" s="167" t="s">
        <v>121</v>
      </c>
      <c r="B23" s="168">
        <v>5950</v>
      </c>
      <c r="C23" s="169">
        <f t="shared" si="0"/>
        <v>358.75791377750977</v>
      </c>
      <c r="G23" s="172"/>
    </row>
    <row r="24" spans="1:7" ht="14.5">
      <c r="A24" s="167" t="s">
        <v>122</v>
      </c>
      <c r="B24" s="168">
        <v>5850</v>
      </c>
      <c r="C24" s="169">
        <f t="shared" si="0"/>
        <v>352.72836900813985</v>
      </c>
      <c r="G24" s="172"/>
    </row>
    <row r="25" spans="1:7" ht="14.5">
      <c r="A25" s="167" t="s">
        <v>123</v>
      </c>
      <c r="B25" s="168">
        <v>5450</v>
      </c>
      <c r="C25" s="169">
        <f t="shared" si="0"/>
        <v>328.61018993066023</v>
      </c>
      <c r="G25" s="172"/>
    </row>
    <row r="26" spans="1:7" ht="14.5">
      <c r="A26" s="167" t="s">
        <v>98</v>
      </c>
      <c r="B26" s="168">
        <v>11950</v>
      </c>
      <c r="C26" s="169">
        <f t="shared" ref="C26:C33" si="1">B26/$A$58</f>
        <v>720.53059993970453</v>
      </c>
      <c r="G26" s="172"/>
    </row>
    <row r="27" spans="1:7" ht="14.5">
      <c r="A27" s="167" t="s">
        <v>100</v>
      </c>
      <c r="B27" s="168">
        <v>9150</v>
      </c>
      <c r="C27" s="169">
        <f t="shared" si="1"/>
        <v>551.70334639734699</v>
      </c>
    </row>
    <row r="28" spans="1:7" ht="14.5">
      <c r="A28" s="167" t="s">
        <v>101</v>
      </c>
      <c r="B28" s="168">
        <v>8250</v>
      </c>
      <c r="C28" s="169">
        <f t="shared" si="1"/>
        <v>497.43744347301777</v>
      </c>
    </row>
    <row r="29" spans="1:7" ht="14.5">
      <c r="A29" s="167" t="s">
        <v>103</v>
      </c>
      <c r="B29" s="168">
        <v>7200</v>
      </c>
      <c r="C29" s="169">
        <f t="shared" si="1"/>
        <v>434.12722339463369</v>
      </c>
    </row>
    <row r="30" spans="1:7" ht="14.5">
      <c r="A30" s="167" t="s">
        <v>99</v>
      </c>
      <c r="B30" s="168">
        <v>13800</v>
      </c>
      <c r="C30" s="169">
        <f t="shared" si="1"/>
        <v>832.07717817304786</v>
      </c>
    </row>
    <row r="31" spans="1:7" ht="14.5">
      <c r="A31" s="167" t="s">
        <v>105</v>
      </c>
      <c r="B31" s="168">
        <v>10400</v>
      </c>
      <c r="C31" s="169">
        <f t="shared" si="1"/>
        <v>627.07265601447091</v>
      </c>
    </row>
    <row r="32" spans="1:7" ht="14.5">
      <c r="A32" s="167" t="s">
        <v>102</v>
      </c>
      <c r="B32" s="168">
        <v>11200</v>
      </c>
      <c r="C32" s="169">
        <f t="shared" si="1"/>
        <v>675.30901416943016</v>
      </c>
    </row>
    <row r="33" spans="1:3" ht="14.5">
      <c r="A33" s="167" t="s">
        <v>104</v>
      </c>
      <c r="B33" s="168">
        <v>8450</v>
      </c>
      <c r="C33" s="169">
        <f t="shared" si="1"/>
        <v>509.49653301175761</v>
      </c>
    </row>
    <row r="34" spans="1:3" ht="14.5">
      <c r="A34" s="167" t="s">
        <v>30</v>
      </c>
      <c r="B34" s="168">
        <v>4000</v>
      </c>
      <c r="C34" s="169">
        <f t="shared" si="0"/>
        <v>241.1817907747965</v>
      </c>
    </row>
    <row r="35" spans="1:3" ht="14.5">
      <c r="A35" s="167" t="s">
        <v>31</v>
      </c>
      <c r="B35" s="168">
        <v>4200</v>
      </c>
      <c r="C35" s="169">
        <f t="shared" si="0"/>
        <v>253.24088031353631</v>
      </c>
    </row>
    <row r="36" spans="1:3" ht="14.5">
      <c r="A36" s="170" t="s">
        <v>32</v>
      </c>
      <c r="B36" s="168">
        <v>4250</v>
      </c>
      <c r="C36" s="169">
        <f t="shared" si="0"/>
        <v>256.2556526982213</v>
      </c>
    </row>
    <row r="37" spans="1:3" ht="14.5">
      <c r="A37" s="170" t="s">
        <v>33</v>
      </c>
      <c r="B37" s="168">
        <v>4400</v>
      </c>
      <c r="C37" s="169">
        <f t="shared" si="0"/>
        <v>265.29996985227615</v>
      </c>
    </row>
    <row r="38" spans="1:3" ht="14.5">
      <c r="A38" s="170" t="s">
        <v>34</v>
      </c>
      <c r="B38" s="168">
        <v>4650</v>
      </c>
      <c r="C38" s="169">
        <f t="shared" si="0"/>
        <v>280.37383177570092</v>
      </c>
    </row>
    <row r="39" spans="1:3" ht="14.5">
      <c r="A39" s="167" t="s">
        <v>35</v>
      </c>
      <c r="B39" s="168">
        <v>5100</v>
      </c>
      <c r="C39" s="169">
        <f t="shared" si="0"/>
        <v>307.50678323786553</v>
      </c>
    </row>
    <row r="40" spans="1:3" ht="14.5">
      <c r="A40" s="167" t="s">
        <v>36</v>
      </c>
      <c r="B40" s="168">
        <v>4950</v>
      </c>
      <c r="C40" s="169">
        <f t="shared" si="0"/>
        <v>298.46246608381068</v>
      </c>
    </row>
    <row r="41" spans="1:3" ht="14.5">
      <c r="A41" s="167" t="s">
        <v>124</v>
      </c>
      <c r="B41" s="168">
        <v>5350</v>
      </c>
      <c r="C41" s="169">
        <f t="shared" si="0"/>
        <v>322.58064516129031</v>
      </c>
    </row>
    <row r="42" spans="1:3" ht="14.5">
      <c r="A42" s="167" t="s">
        <v>125</v>
      </c>
      <c r="B42" s="168">
        <v>5650</v>
      </c>
      <c r="C42" s="169">
        <f t="shared" si="0"/>
        <v>340.66927946940007</v>
      </c>
    </row>
    <row r="43" spans="1:3" ht="14.5">
      <c r="A43" s="167" t="s">
        <v>37</v>
      </c>
      <c r="B43" s="168">
        <v>6350</v>
      </c>
      <c r="C43" s="169">
        <f t="shared" si="0"/>
        <v>382.87609285498945</v>
      </c>
    </row>
    <row r="44" spans="1:3" ht="14.5">
      <c r="A44" s="167" t="s">
        <v>38</v>
      </c>
      <c r="B44" s="168">
        <v>6650</v>
      </c>
      <c r="C44" s="169">
        <f t="shared" si="0"/>
        <v>400.96472716309916</v>
      </c>
    </row>
    <row r="45" spans="1:3" ht="14.5">
      <c r="A45" s="167" t="s">
        <v>39</v>
      </c>
      <c r="B45" s="168">
        <v>6900</v>
      </c>
      <c r="C45" s="169">
        <f t="shared" si="0"/>
        <v>416.03858908652393</v>
      </c>
    </row>
    <row r="46" spans="1:3" ht="14.5">
      <c r="A46" s="167" t="s">
        <v>40</v>
      </c>
      <c r="B46" s="168">
        <v>6750</v>
      </c>
      <c r="C46" s="169">
        <f t="shared" si="0"/>
        <v>406.99427193246908</v>
      </c>
    </row>
    <row r="47" spans="1:3" ht="14.5">
      <c r="A47" s="167" t="s">
        <v>41</v>
      </c>
      <c r="B47" s="168">
        <v>8600</v>
      </c>
      <c r="C47" s="169">
        <f t="shared" si="0"/>
        <v>518.54085016581246</v>
      </c>
    </row>
    <row r="48" spans="1:3" ht="14.5">
      <c r="A48" s="167" t="s">
        <v>42</v>
      </c>
      <c r="B48" s="168">
        <v>8300</v>
      </c>
      <c r="C48" s="169">
        <f t="shared" si="0"/>
        <v>500.4522158577027</v>
      </c>
    </row>
    <row r="49" spans="1:3" ht="15" thickBot="1">
      <c r="A49" s="174" t="s">
        <v>43</v>
      </c>
      <c r="B49" s="173">
        <v>9550</v>
      </c>
      <c r="C49" s="171">
        <f t="shared" si="0"/>
        <v>575.82152547482667</v>
      </c>
    </row>
    <row r="53" spans="1:3" ht="13">
      <c r="A53" s="155" t="s">
        <v>96</v>
      </c>
    </row>
    <row r="55" spans="1:3">
      <c r="A55">
        <v>199.02</v>
      </c>
      <c r="B55" t="s">
        <v>128</v>
      </c>
    </row>
    <row r="56" spans="1:3">
      <c r="A56">
        <v>12</v>
      </c>
      <c r="B56" t="s">
        <v>94</v>
      </c>
    </row>
    <row r="58" spans="1:3" ht="14">
      <c r="A58" s="156">
        <f>A55/A56</f>
        <v>16.585000000000001</v>
      </c>
      <c r="B58" s="157" t="s">
        <v>95</v>
      </c>
    </row>
  </sheetData>
  <sortState ref="A26:G33">
    <sortCondition ref="A26:A33"/>
  </sortState>
  <mergeCells count="4">
    <mergeCell ref="B5:C5"/>
    <mergeCell ref="B4:C4"/>
    <mergeCell ref="A1:C1"/>
    <mergeCell ref="E1:F1"/>
  </mergeCells>
  <pageMargins left="0.7" right="0.7" top="0.78740157499999996" bottom="0.78740157499999996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workbookViewId="0">
      <selection activeCell="F18" sqref="F18"/>
    </sheetView>
  </sheetViews>
  <sheetFormatPr baseColWidth="10" defaultRowHeight="12.5"/>
  <cols>
    <col min="1" max="1" width="48.54296875" customWidth="1"/>
    <col min="2" max="2" width="17.54296875" customWidth="1"/>
  </cols>
  <sheetData>
    <row r="1" spans="1:2" ht="20">
      <c r="A1" s="200" t="s">
        <v>19</v>
      </c>
      <c r="B1" s="200"/>
    </row>
    <row r="3" spans="1:2" ht="18">
      <c r="A3" s="199" t="s">
        <v>51</v>
      </c>
      <c r="B3" s="199"/>
    </row>
    <row r="4" spans="1:2" ht="31">
      <c r="A4" s="88" t="s">
        <v>55</v>
      </c>
      <c r="B4" s="90" t="s">
        <v>70</v>
      </c>
    </row>
    <row r="5" spans="1:2" ht="18" customHeight="1">
      <c r="A5" s="131" t="s">
        <v>107</v>
      </c>
      <c r="B5" s="132"/>
    </row>
    <row r="6" spans="1:2" ht="18" customHeight="1">
      <c r="A6" s="131"/>
      <c r="B6" s="132"/>
    </row>
    <row r="7" spans="1:2" ht="18" customHeight="1">
      <c r="A7" s="131"/>
      <c r="B7" s="132"/>
    </row>
    <row r="8" spans="1:2" ht="18" customHeight="1">
      <c r="A8" s="131"/>
      <c r="B8" s="132"/>
    </row>
    <row r="9" spans="1:2" ht="18" customHeight="1">
      <c r="A9" s="131"/>
      <c r="B9" s="132"/>
    </row>
    <row r="10" spans="1:2" ht="18" customHeight="1">
      <c r="A10" s="131"/>
      <c r="B10" s="132"/>
    </row>
    <row r="11" spans="1:2" ht="18" customHeight="1">
      <c r="A11" s="131"/>
      <c r="B11" s="132"/>
    </row>
    <row r="12" spans="1:2" ht="18" customHeight="1">
      <c r="A12" s="131"/>
      <c r="B12" s="132"/>
    </row>
    <row r="13" spans="1:2" ht="18" customHeight="1">
      <c r="A13" s="91" t="s">
        <v>54</v>
      </c>
      <c r="B13" s="121">
        <f>SUM(B5:B12)</f>
        <v>0</v>
      </c>
    </row>
    <row r="16" spans="1:2" ht="18">
      <c r="A16" s="199" t="s">
        <v>20</v>
      </c>
      <c r="B16" s="199"/>
    </row>
    <row r="17" spans="1:2" ht="31">
      <c r="A17" s="88" t="s">
        <v>56</v>
      </c>
      <c r="B17" s="90" t="s">
        <v>70</v>
      </c>
    </row>
    <row r="18" spans="1:2" ht="18" customHeight="1">
      <c r="A18" s="131"/>
      <c r="B18" s="132"/>
    </row>
    <row r="19" spans="1:2" ht="18" customHeight="1">
      <c r="A19" s="131"/>
      <c r="B19" s="132"/>
    </row>
    <row r="20" spans="1:2" ht="18" customHeight="1">
      <c r="A20" s="131"/>
      <c r="B20" s="132"/>
    </row>
    <row r="21" spans="1:2" ht="18" customHeight="1">
      <c r="A21" s="131"/>
      <c r="B21" s="132"/>
    </row>
    <row r="22" spans="1:2" ht="18" customHeight="1">
      <c r="A22" s="131"/>
      <c r="B22" s="132"/>
    </row>
    <row r="23" spans="1:2" ht="18" customHeight="1">
      <c r="A23" s="131"/>
      <c r="B23" s="132"/>
    </row>
    <row r="24" spans="1:2" ht="18" customHeight="1">
      <c r="A24" s="131"/>
      <c r="B24" s="132"/>
    </row>
    <row r="25" spans="1:2" ht="18" customHeight="1">
      <c r="A25" s="131"/>
      <c r="B25" s="132"/>
    </row>
    <row r="26" spans="1:2" ht="18" customHeight="1">
      <c r="A26" s="91" t="s">
        <v>58</v>
      </c>
      <c r="B26" s="121">
        <f>SUM(B18:B25)</f>
        <v>0</v>
      </c>
    </row>
    <row r="29" spans="1:2" ht="18">
      <c r="A29" s="199" t="s">
        <v>21</v>
      </c>
      <c r="B29" s="199"/>
    </row>
    <row r="30" spans="1:2" ht="31">
      <c r="A30" s="88" t="s">
        <v>62</v>
      </c>
      <c r="B30" s="90" t="s">
        <v>70</v>
      </c>
    </row>
    <row r="31" spans="1:2" ht="18" customHeight="1">
      <c r="A31" s="131"/>
      <c r="B31" s="132"/>
    </row>
    <row r="32" spans="1:2" ht="18" customHeight="1">
      <c r="A32" s="131"/>
      <c r="B32" s="132"/>
    </row>
    <row r="33" spans="1:2" ht="18" customHeight="1">
      <c r="A33" s="131"/>
      <c r="B33" s="132"/>
    </row>
    <row r="34" spans="1:2" ht="18" customHeight="1">
      <c r="A34" s="131"/>
      <c r="B34" s="132"/>
    </row>
    <row r="35" spans="1:2" ht="18" customHeight="1">
      <c r="A35" s="131"/>
      <c r="B35" s="132"/>
    </row>
    <row r="36" spans="1:2" ht="18" customHeight="1">
      <c r="A36" s="131"/>
      <c r="B36" s="132"/>
    </row>
    <row r="37" spans="1:2" ht="18" customHeight="1">
      <c r="A37" s="131"/>
      <c r="B37" s="132"/>
    </row>
    <row r="38" spans="1:2" ht="18" customHeight="1">
      <c r="A38" s="131"/>
      <c r="B38" s="132"/>
    </row>
    <row r="39" spans="1:2" ht="18" customHeight="1">
      <c r="A39" s="91" t="s">
        <v>57</v>
      </c>
      <c r="B39" s="121">
        <f>SUM(B31:B38)</f>
        <v>0</v>
      </c>
    </row>
    <row r="42" spans="1:2" ht="18">
      <c r="A42" s="199" t="s">
        <v>22</v>
      </c>
      <c r="B42" s="199"/>
    </row>
    <row r="43" spans="1:2" ht="31">
      <c r="A43" s="88" t="s">
        <v>61</v>
      </c>
      <c r="B43" s="90" t="s">
        <v>70</v>
      </c>
    </row>
    <row r="44" spans="1:2" ht="18" customHeight="1">
      <c r="A44" s="131"/>
      <c r="B44" s="132"/>
    </row>
    <row r="45" spans="1:2" ht="18" customHeight="1">
      <c r="A45" s="131"/>
      <c r="B45" s="132"/>
    </row>
    <row r="46" spans="1:2" ht="18" customHeight="1">
      <c r="A46" s="131"/>
      <c r="B46" s="132"/>
    </row>
    <row r="47" spans="1:2" ht="18" customHeight="1">
      <c r="A47" s="131"/>
      <c r="B47" s="132"/>
    </row>
    <row r="48" spans="1:2" ht="18" customHeight="1">
      <c r="A48" s="131"/>
      <c r="B48" s="132"/>
    </row>
    <row r="49" spans="1:2" ht="18" customHeight="1">
      <c r="A49" s="131"/>
      <c r="B49" s="132"/>
    </row>
    <row r="50" spans="1:2" ht="18" customHeight="1">
      <c r="A50" s="131"/>
      <c r="B50" s="132"/>
    </row>
    <row r="51" spans="1:2" ht="18" customHeight="1">
      <c r="A51" s="131"/>
      <c r="B51" s="132"/>
    </row>
    <row r="52" spans="1:2" ht="18" customHeight="1">
      <c r="A52" s="91" t="s">
        <v>59</v>
      </c>
      <c r="B52" s="121">
        <f>SUM(B44:B51)</f>
        <v>0</v>
      </c>
    </row>
    <row r="55" spans="1:2" ht="18">
      <c r="A55" s="199" t="s">
        <v>23</v>
      </c>
      <c r="B55" s="199"/>
    </row>
    <row r="56" spans="1:2" ht="31">
      <c r="A56" s="88" t="s">
        <v>60</v>
      </c>
      <c r="B56" s="90" t="s">
        <v>70</v>
      </c>
    </row>
    <row r="57" spans="1:2" ht="18" customHeight="1">
      <c r="A57" s="131"/>
      <c r="B57" s="132"/>
    </row>
    <row r="58" spans="1:2" ht="18" customHeight="1">
      <c r="A58" s="131"/>
      <c r="B58" s="132"/>
    </row>
    <row r="59" spans="1:2" ht="18" customHeight="1">
      <c r="A59" s="131"/>
      <c r="B59" s="132"/>
    </row>
    <row r="60" spans="1:2" ht="18" customHeight="1">
      <c r="A60" s="131"/>
      <c r="B60" s="132"/>
    </row>
    <row r="61" spans="1:2" ht="18" customHeight="1">
      <c r="A61" s="131"/>
      <c r="B61" s="132"/>
    </row>
    <row r="62" spans="1:2" ht="18" customHeight="1">
      <c r="A62" s="131"/>
      <c r="B62" s="132"/>
    </row>
    <row r="63" spans="1:2" ht="18" customHeight="1">
      <c r="A63" s="131"/>
      <c r="B63" s="132"/>
    </row>
    <row r="64" spans="1:2" ht="18" customHeight="1">
      <c r="A64" s="131"/>
      <c r="B64" s="132"/>
    </row>
    <row r="65" spans="1:2" ht="18" customHeight="1">
      <c r="A65" s="91" t="s">
        <v>63</v>
      </c>
      <c r="B65" s="121">
        <f>SUM(B57:B64)</f>
        <v>0</v>
      </c>
    </row>
  </sheetData>
  <sheetProtection sheet="1"/>
  <mergeCells count="6">
    <mergeCell ref="A55:B55"/>
    <mergeCell ref="A1:B1"/>
    <mergeCell ref="A3:B3"/>
    <mergeCell ref="A16:B16"/>
    <mergeCell ref="A29:B29"/>
    <mergeCell ref="A42:B42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  <ignoredErrors>
    <ignoredError sqref="B26 B39 B52 B65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topLeftCell="A10" workbookViewId="0">
      <selection activeCell="E23" sqref="E23"/>
    </sheetView>
  </sheetViews>
  <sheetFormatPr baseColWidth="10" defaultRowHeight="12.5"/>
  <cols>
    <col min="1" max="1" width="48.54296875" customWidth="1"/>
    <col min="2" max="2" width="18.90625" customWidth="1"/>
  </cols>
  <sheetData>
    <row r="1" spans="1:2" ht="20">
      <c r="A1" s="201" t="s">
        <v>52</v>
      </c>
      <c r="B1" s="201"/>
    </row>
    <row r="5" spans="1:2" ht="18">
      <c r="A5" s="202" t="s">
        <v>109</v>
      </c>
      <c r="B5" s="203"/>
    </row>
    <row r="6" spans="1:2" ht="31">
      <c r="A6" s="88" t="s">
        <v>66</v>
      </c>
      <c r="B6" s="90" t="s">
        <v>25</v>
      </c>
    </row>
    <row r="7" spans="1:2" ht="18" customHeight="1">
      <c r="A7" s="131"/>
      <c r="B7" s="132"/>
    </row>
    <row r="8" spans="1:2" ht="18" customHeight="1">
      <c r="A8" s="131"/>
      <c r="B8" s="132"/>
    </row>
    <row r="9" spans="1:2" ht="18" customHeight="1">
      <c r="A9" s="131"/>
      <c r="B9" s="132"/>
    </row>
    <row r="10" spans="1:2" ht="18" customHeight="1">
      <c r="A10" s="131"/>
      <c r="B10" s="132"/>
    </row>
    <row r="11" spans="1:2" ht="18" customHeight="1">
      <c r="A11" s="131"/>
      <c r="B11" s="132"/>
    </row>
    <row r="12" spans="1:2" ht="18" customHeight="1">
      <c r="A12" s="131"/>
      <c r="B12" s="132"/>
    </row>
    <row r="13" spans="1:2" ht="18" customHeight="1">
      <c r="A13" s="131"/>
      <c r="B13" s="132"/>
    </row>
    <row r="14" spans="1:2" ht="18" customHeight="1">
      <c r="A14" s="131"/>
      <c r="B14" s="132"/>
    </row>
    <row r="15" spans="1:2" ht="18" customHeight="1">
      <c r="A15" s="131"/>
      <c r="B15" s="132"/>
    </row>
    <row r="16" spans="1:2" ht="18" customHeight="1">
      <c r="A16" s="131"/>
      <c r="B16" s="132"/>
    </row>
    <row r="17" spans="1:2" ht="18" customHeight="1">
      <c r="A17" s="131"/>
      <c r="B17" s="132"/>
    </row>
    <row r="18" spans="1:2" ht="18" customHeight="1">
      <c r="A18" s="131"/>
      <c r="B18" s="132"/>
    </row>
    <row r="19" spans="1:2" ht="18" customHeight="1">
      <c r="A19" s="89" t="s">
        <v>67</v>
      </c>
      <c r="B19" s="122">
        <f>SUM(B7:B18)</f>
        <v>0</v>
      </c>
    </row>
    <row r="22" spans="1:2" ht="18">
      <c r="A22" s="202" t="s">
        <v>110</v>
      </c>
      <c r="B22" s="203"/>
    </row>
    <row r="23" spans="1:2" ht="31">
      <c r="A23" s="88" t="s">
        <v>66</v>
      </c>
      <c r="B23" s="90" t="s">
        <v>25</v>
      </c>
    </row>
    <row r="24" spans="1:2" ht="18" customHeight="1">
      <c r="A24" s="131"/>
      <c r="B24" s="132"/>
    </row>
    <row r="25" spans="1:2" ht="18" customHeight="1">
      <c r="A25" s="131"/>
      <c r="B25" s="132"/>
    </row>
    <row r="26" spans="1:2" ht="18" customHeight="1">
      <c r="A26" s="131"/>
      <c r="B26" s="132"/>
    </row>
    <row r="27" spans="1:2" ht="18" customHeight="1">
      <c r="A27" s="131"/>
      <c r="B27" s="132"/>
    </row>
    <row r="28" spans="1:2" ht="18" customHeight="1">
      <c r="A28" s="131"/>
      <c r="B28" s="132"/>
    </row>
    <row r="29" spans="1:2" ht="18" customHeight="1">
      <c r="A29" s="131"/>
      <c r="B29" s="132"/>
    </row>
    <row r="30" spans="1:2" ht="18" customHeight="1">
      <c r="A30" s="131"/>
      <c r="B30" s="132"/>
    </row>
    <row r="31" spans="1:2" ht="18" customHeight="1">
      <c r="A31" s="131"/>
      <c r="B31" s="132"/>
    </row>
    <row r="32" spans="1:2" ht="18" customHeight="1">
      <c r="A32" s="131"/>
      <c r="B32" s="132"/>
    </row>
    <row r="33" spans="1:2" ht="18" customHeight="1">
      <c r="A33" s="131"/>
      <c r="B33" s="132"/>
    </row>
    <row r="34" spans="1:2" ht="18" customHeight="1">
      <c r="A34" s="131"/>
      <c r="B34" s="132"/>
    </row>
    <row r="35" spans="1:2" ht="18" customHeight="1">
      <c r="A35" s="131"/>
      <c r="B35" s="132"/>
    </row>
    <row r="36" spans="1:2" ht="18" customHeight="1">
      <c r="A36" s="89" t="s">
        <v>111</v>
      </c>
      <c r="B36" s="122">
        <f>SUM(B24:B35)</f>
        <v>0</v>
      </c>
    </row>
    <row r="39" spans="1:2" ht="15.5">
      <c r="A39" s="89" t="s">
        <v>84</v>
      </c>
      <c r="B39" s="122"/>
    </row>
  </sheetData>
  <sheetProtection sheet="1"/>
  <mergeCells count="3">
    <mergeCell ref="A1:B1"/>
    <mergeCell ref="A5:B5"/>
    <mergeCell ref="A22:B22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  <ignoredErrors>
    <ignoredError sqref="B36 B1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Vorkalkulation</vt:lpstr>
      <vt:lpstr>Personalsätze</vt:lpstr>
      <vt:lpstr>Sacheinzelkosten</vt:lpstr>
      <vt:lpstr>Investitionen</vt:lpstr>
      <vt:lpstr>bitte_auswählen</vt:lpstr>
      <vt:lpstr>Vorkalkulation!Drucktitel</vt:lpstr>
      <vt:lpstr>Personaldurchschnittssätze</vt:lpstr>
    </vt:vector>
  </TitlesOfParts>
  <Company>Goethe-Universitaet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eimero</dc:creator>
  <cp:lastModifiedBy>Stein.Romy</cp:lastModifiedBy>
  <cp:lastPrinted>2024-01-12T10:39:21Z</cp:lastPrinted>
  <dcterms:created xsi:type="dcterms:W3CDTF">2010-08-19T11:34:02Z</dcterms:created>
  <dcterms:modified xsi:type="dcterms:W3CDTF">2024-01-12T10:40:00Z</dcterms:modified>
</cp:coreProperties>
</file>